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1"/>
  </bookViews>
  <sheets>
    <sheet name="１部" sheetId="12" r:id="rId1"/>
    <sheet name="２部" sheetId="41" r:id="rId2"/>
    <sheet name="３部" sheetId="44" r:id="rId3"/>
    <sheet name="４部" sheetId="42" r:id="rId4"/>
    <sheet name="５部" sheetId="45" r:id="rId5"/>
    <sheet name="６部" sheetId="46" r:id="rId6"/>
    <sheet name="７部" sheetId="47" r:id="rId7"/>
    <sheet name="８部" sheetId="48" r:id="rId8"/>
    <sheet name="９部" sheetId="49" r:id="rId9"/>
    <sheet name="10チーム様式" sheetId="40" r:id="rId10"/>
    <sheet name="９チーム様式" sheetId="11" r:id="rId11"/>
    <sheet name="8チーム様式" sheetId="10" r:id="rId12"/>
    <sheet name="Sheet1" sheetId="39" r:id="rId13"/>
  </sheets>
  <definedNames>
    <definedName name="_xlnm.Print_Area" localSheetId="9">'10チーム様式'!$A$1:$BK$34</definedName>
    <definedName name="_xlnm.Print_Area" localSheetId="0">'１部'!$A$1:$BK$34</definedName>
    <definedName name="_xlnm.Print_Area" localSheetId="1">'２部'!$A$1:$BK$34</definedName>
  </definedNames>
  <calcPr calcId="125725"/>
</workbook>
</file>

<file path=xl/calcChain.xml><?xml version="1.0" encoding="utf-8"?>
<calcChain xmlns="http://schemas.openxmlformats.org/spreadsheetml/2006/main">
  <c r="D16" i="48"/>
  <c r="AN31" i="49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BD24" s="1"/>
  <c r="C25"/>
  <c r="BA24" s="1"/>
  <c r="AV24"/>
  <c r="AU24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BC21" s="1"/>
  <c r="H22"/>
  <c r="E22"/>
  <c r="C22"/>
  <c r="BA21"/>
  <c r="AV21"/>
  <c r="AU21"/>
  <c r="Y21"/>
  <c r="W21"/>
  <c r="T21"/>
  <c r="R21"/>
  <c r="O21"/>
  <c r="M21"/>
  <c r="J21"/>
  <c r="AZ21" s="1"/>
  <c r="H21"/>
  <c r="E21"/>
  <c r="C21"/>
  <c r="T19"/>
  <c r="R19"/>
  <c r="O19"/>
  <c r="BC18" s="1"/>
  <c r="M19"/>
  <c r="J19"/>
  <c r="H19"/>
  <c r="E19"/>
  <c r="C19"/>
  <c r="BA18" s="1"/>
  <c r="AV18"/>
  <c r="AU18"/>
  <c r="AW18" s="1"/>
  <c r="T18"/>
  <c r="R18"/>
  <c r="O18"/>
  <c r="M18"/>
  <c r="J18"/>
  <c r="H18"/>
  <c r="E18"/>
  <c r="AZ18" s="1"/>
  <c r="C18"/>
  <c r="AX18" s="1"/>
  <c r="O16"/>
  <c r="M16"/>
  <c r="J16"/>
  <c r="H16"/>
  <c r="E16"/>
  <c r="C16"/>
  <c r="AV15"/>
  <c r="AU15"/>
  <c r="AW15" s="1"/>
  <c r="O15"/>
  <c r="M15"/>
  <c r="J15"/>
  <c r="H15"/>
  <c r="E15"/>
  <c r="C15"/>
  <c r="J13"/>
  <c r="H13"/>
  <c r="E13"/>
  <c r="BC12" s="1"/>
  <c r="C13"/>
  <c r="BA12" s="1"/>
  <c r="AV12"/>
  <c r="AU12"/>
  <c r="J12"/>
  <c r="H12"/>
  <c r="E12"/>
  <c r="C12"/>
  <c r="AX12" s="1"/>
  <c r="E10"/>
  <c r="C10"/>
  <c r="BC9"/>
  <c r="BD9" s="1"/>
  <c r="BA9"/>
  <c r="AZ9"/>
  <c r="AV9"/>
  <c r="AU9"/>
  <c r="AW9" s="1"/>
  <c r="E9"/>
  <c r="C9"/>
  <c r="AX9" s="1"/>
  <c r="AZ10" s="1"/>
  <c r="BC6"/>
  <c r="BD6" s="1"/>
  <c r="BA6"/>
  <c r="AZ6"/>
  <c r="AX6"/>
  <c r="AV6"/>
  <c r="AU6"/>
  <c r="AN31" i="48"/>
  <c r="AL31"/>
  <c r="AI31"/>
  <c r="AG31"/>
  <c r="AD31"/>
  <c r="AB31"/>
  <c r="Y31"/>
  <c r="W31"/>
  <c r="T31"/>
  <c r="R31"/>
  <c r="O31"/>
  <c r="M31"/>
  <c r="J31"/>
  <c r="H31"/>
  <c r="E31"/>
  <c r="C31"/>
  <c r="AV30"/>
  <c r="AU30"/>
  <c r="AW30" s="1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BC24" s="1"/>
  <c r="M25"/>
  <c r="J25"/>
  <c r="H25"/>
  <c r="E25"/>
  <c r="C25"/>
  <c r="BA24" s="1"/>
  <c r="AV24"/>
  <c r="AU24"/>
  <c r="AW24" s="1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AX21" s="1"/>
  <c r="E21"/>
  <c r="C21"/>
  <c r="T19"/>
  <c r="R19"/>
  <c r="O19"/>
  <c r="M19"/>
  <c r="J19"/>
  <c r="H19"/>
  <c r="E19"/>
  <c r="BC18" s="1"/>
  <c r="C19"/>
  <c r="AZ18"/>
  <c r="AV18"/>
  <c r="AU18"/>
  <c r="T18"/>
  <c r="R18"/>
  <c r="O18"/>
  <c r="M18"/>
  <c r="J18"/>
  <c r="H18"/>
  <c r="E18"/>
  <c r="C18"/>
  <c r="AX18" s="1"/>
  <c r="O16"/>
  <c r="M16"/>
  <c r="BA15" s="1"/>
  <c r="J16"/>
  <c r="H16"/>
  <c r="E16"/>
  <c r="C16"/>
  <c r="AV15"/>
  <c r="AU15"/>
  <c r="AW15" s="1"/>
  <c r="O15"/>
  <c r="M15"/>
  <c r="J15"/>
  <c r="H15"/>
  <c r="E15"/>
  <c r="J13"/>
  <c r="H13"/>
  <c r="E13"/>
  <c r="BC12" s="1"/>
  <c r="C13"/>
  <c r="BA12" s="1"/>
  <c r="AV12"/>
  <c r="AU12"/>
  <c r="AW12" s="1"/>
  <c r="J12"/>
  <c r="H12"/>
  <c r="E12"/>
  <c r="AZ12" s="1"/>
  <c r="C12"/>
  <c r="AX12" s="1"/>
  <c r="E10"/>
  <c r="BC9" s="1"/>
  <c r="BD9" s="1"/>
  <c r="C10"/>
  <c r="BA9" s="1"/>
  <c r="AX9"/>
  <c r="AV9"/>
  <c r="AU9"/>
  <c r="E9"/>
  <c r="AZ9" s="1"/>
  <c r="C9"/>
  <c r="BC6"/>
  <c r="BD6" s="1"/>
  <c r="BA6"/>
  <c r="AZ6"/>
  <c r="AX6"/>
  <c r="AZ7" s="1"/>
  <c r="AV6"/>
  <c r="AU6"/>
  <c r="AN31" i="47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AV24"/>
  <c r="AU24"/>
  <c r="AD24"/>
  <c r="AB24"/>
  <c r="Y24"/>
  <c r="W24"/>
  <c r="T24"/>
  <c r="R24"/>
  <c r="O24"/>
  <c r="M24"/>
  <c r="J24"/>
  <c r="H24"/>
  <c r="E24"/>
  <c r="AZ24" s="1"/>
  <c r="C24"/>
  <c r="Y22"/>
  <c r="W22"/>
  <c r="T22"/>
  <c r="R22"/>
  <c r="O22"/>
  <c r="M22"/>
  <c r="J22"/>
  <c r="H22"/>
  <c r="E22"/>
  <c r="C22"/>
  <c r="BC21"/>
  <c r="AV21"/>
  <c r="AU21"/>
  <c r="Y21"/>
  <c r="W21"/>
  <c r="T21"/>
  <c r="R21"/>
  <c r="O21"/>
  <c r="M21"/>
  <c r="J21"/>
  <c r="H21"/>
  <c r="E21"/>
  <c r="C21"/>
  <c r="T19"/>
  <c r="R19"/>
  <c r="O19"/>
  <c r="M19"/>
  <c r="BA18" s="1"/>
  <c r="J19"/>
  <c r="H19"/>
  <c r="E19"/>
  <c r="BC18" s="1"/>
  <c r="C19"/>
  <c r="AV18"/>
  <c r="AU18"/>
  <c r="T18"/>
  <c r="R18"/>
  <c r="O18"/>
  <c r="M18"/>
  <c r="AX18" s="1"/>
  <c r="J18"/>
  <c r="H18"/>
  <c r="E18"/>
  <c r="AZ18" s="1"/>
  <c r="C18"/>
  <c r="O16"/>
  <c r="M16"/>
  <c r="J16"/>
  <c r="H16"/>
  <c r="E16"/>
  <c r="C16"/>
  <c r="BC15"/>
  <c r="AV15"/>
  <c r="AU15"/>
  <c r="O15"/>
  <c r="M15"/>
  <c r="J15"/>
  <c r="AZ15" s="1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D6" s="1"/>
  <c r="BA6"/>
  <c r="AZ6"/>
  <c r="AX6"/>
  <c r="AV6"/>
  <c r="AU6"/>
  <c r="AN31" i="46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BA24" s="1"/>
  <c r="J25"/>
  <c r="H25"/>
  <c r="E25"/>
  <c r="BC24" s="1"/>
  <c r="C25"/>
  <c r="AV24"/>
  <c r="AU24"/>
  <c r="AD24"/>
  <c r="AB24"/>
  <c r="Y24"/>
  <c r="W24"/>
  <c r="T24"/>
  <c r="R24"/>
  <c r="O24"/>
  <c r="M24"/>
  <c r="AX24" s="1"/>
  <c r="J24"/>
  <c r="H24"/>
  <c r="E24"/>
  <c r="AZ24" s="1"/>
  <c r="C24"/>
  <c r="Y22"/>
  <c r="W22"/>
  <c r="T22"/>
  <c r="R22"/>
  <c r="O22"/>
  <c r="M22"/>
  <c r="J22"/>
  <c r="H22"/>
  <c r="E22"/>
  <c r="C22"/>
  <c r="BC21"/>
  <c r="AZ21"/>
  <c r="AV21"/>
  <c r="AU21"/>
  <c r="Y21"/>
  <c r="W21"/>
  <c r="T21"/>
  <c r="R21"/>
  <c r="O21"/>
  <c r="M21"/>
  <c r="J21"/>
  <c r="H21"/>
  <c r="E21"/>
  <c r="C21"/>
  <c r="T19"/>
  <c r="R19"/>
  <c r="O19"/>
  <c r="M19"/>
  <c r="BA18" s="1"/>
  <c r="J19"/>
  <c r="H19"/>
  <c r="E19"/>
  <c r="BC18" s="1"/>
  <c r="C19"/>
  <c r="AV18"/>
  <c r="AU18"/>
  <c r="T18"/>
  <c r="R18"/>
  <c r="O18"/>
  <c r="M18"/>
  <c r="AX18" s="1"/>
  <c r="J18"/>
  <c r="H18"/>
  <c r="E18"/>
  <c r="AZ18" s="1"/>
  <c r="C18"/>
  <c r="O16"/>
  <c r="M16"/>
  <c r="J16"/>
  <c r="H16"/>
  <c r="E16"/>
  <c r="C16"/>
  <c r="BC15"/>
  <c r="AZ15"/>
  <c r="AV15"/>
  <c r="AU15"/>
  <c r="O15"/>
  <c r="M15"/>
  <c r="J15"/>
  <c r="H15"/>
  <c r="E15"/>
  <c r="C15"/>
  <c r="J13"/>
  <c r="H13"/>
  <c r="E13"/>
  <c r="BC12" s="1"/>
  <c r="C13"/>
  <c r="BA12" s="1"/>
  <c r="AX12"/>
  <c r="AV12"/>
  <c r="AU12"/>
  <c r="AW12" s="1"/>
  <c r="J12"/>
  <c r="H12"/>
  <c r="E12"/>
  <c r="AZ12" s="1"/>
  <c r="C12"/>
  <c r="E10"/>
  <c r="C10"/>
  <c r="BA9" s="1"/>
  <c r="BC9"/>
  <c r="BD9" s="1"/>
  <c r="AZ9"/>
  <c r="AV9"/>
  <c r="AU9"/>
  <c r="E9"/>
  <c r="C9"/>
  <c r="AX9" s="1"/>
  <c r="AZ10" s="1"/>
  <c r="BC6"/>
  <c r="BD6" s="1"/>
  <c r="BA6"/>
  <c r="AZ6"/>
  <c r="AX6"/>
  <c r="AV6"/>
  <c r="AU6"/>
  <c r="AN31" i="45"/>
  <c r="AL31"/>
  <c r="AI31"/>
  <c r="AG31"/>
  <c r="AD31"/>
  <c r="AB31"/>
  <c r="T31"/>
  <c r="R31"/>
  <c r="O31"/>
  <c r="M31"/>
  <c r="J31"/>
  <c r="H31"/>
  <c r="E31"/>
  <c r="C31"/>
  <c r="AU30"/>
  <c r="AN30"/>
  <c r="AL30"/>
  <c r="AI30"/>
  <c r="AG30"/>
  <c r="AD30"/>
  <c r="AB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AV24"/>
  <c r="AU24"/>
  <c r="AD24"/>
  <c r="AB24"/>
  <c r="Y24"/>
  <c r="W24"/>
  <c r="T24"/>
  <c r="R24"/>
  <c r="O24"/>
  <c r="M24"/>
  <c r="J24"/>
  <c r="H24"/>
  <c r="E24"/>
  <c r="AZ24" s="1"/>
  <c r="C24"/>
  <c r="Y22"/>
  <c r="W22"/>
  <c r="T22"/>
  <c r="R22"/>
  <c r="O22"/>
  <c r="M22"/>
  <c r="J22"/>
  <c r="H22"/>
  <c r="E22"/>
  <c r="C22"/>
  <c r="BC21"/>
  <c r="AV21"/>
  <c r="AU21"/>
  <c r="Y21"/>
  <c r="W21"/>
  <c r="T21"/>
  <c r="R21"/>
  <c r="O21"/>
  <c r="M21"/>
  <c r="J21"/>
  <c r="H21"/>
  <c r="E21"/>
  <c r="C21"/>
  <c r="T19"/>
  <c r="R19"/>
  <c r="O19"/>
  <c r="M19"/>
  <c r="BA18" s="1"/>
  <c r="J19"/>
  <c r="H19"/>
  <c r="E19"/>
  <c r="BC18" s="1"/>
  <c r="C19"/>
  <c r="AV18"/>
  <c r="AU18"/>
  <c r="AW18" s="1"/>
  <c r="T18"/>
  <c r="R18"/>
  <c r="O18"/>
  <c r="M18"/>
  <c r="AX18" s="1"/>
  <c r="J18"/>
  <c r="H18"/>
  <c r="E18"/>
  <c r="AZ18" s="1"/>
  <c r="C18"/>
  <c r="O16"/>
  <c r="M16"/>
  <c r="J16"/>
  <c r="H16"/>
  <c r="E16"/>
  <c r="C16"/>
  <c r="BC15"/>
  <c r="AV15"/>
  <c r="AU15"/>
  <c r="O15"/>
  <c r="M15"/>
  <c r="J15"/>
  <c r="AZ15" s="1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BD9" s="1"/>
  <c r="AZ9"/>
  <c r="AV9"/>
  <c r="AU9"/>
  <c r="E9"/>
  <c r="C9"/>
  <c r="AX9" s="1"/>
  <c r="AZ10" s="1"/>
  <c r="BC6"/>
  <c r="BD6" s="1"/>
  <c r="BA6"/>
  <c r="AZ6"/>
  <c r="AX6"/>
  <c r="AV6"/>
  <c r="AU6"/>
  <c r="AW6" s="1"/>
  <c r="AN31" i="44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BA24" s="1"/>
  <c r="J25"/>
  <c r="H25"/>
  <c r="E25"/>
  <c r="BC24" s="1"/>
  <c r="C25"/>
  <c r="AV24"/>
  <c r="AU24"/>
  <c r="AD24"/>
  <c r="AB24"/>
  <c r="Y24"/>
  <c r="W24"/>
  <c r="T24"/>
  <c r="R24"/>
  <c r="O24"/>
  <c r="M24"/>
  <c r="AX24" s="1"/>
  <c r="J24"/>
  <c r="H24"/>
  <c r="E24"/>
  <c r="AZ24" s="1"/>
  <c r="C24"/>
  <c r="Y22"/>
  <c r="W22"/>
  <c r="T22"/>
  <c r="R22"/>
  <c r="O22"/>
  <c r="M22"/>
  <c r="J22"/>
  <c r="H22"/>
  <c r="E22"/>
  <c r="C22"/>
  <c r="BC21"/>
  <c r="AV21"/>
  <c r="AU21"/>
  <c r="Y21"/>
  <c r="W21"/>
  <c r="T21"/>
  <c r="R21"/>
  <c r="O21"/>
  <c r="M21"/>
  <c r="J21"/>
  <c r="AZ21" s="1"/>
  <c r="H21"/>
  <c r="E21"/>
  <c r="C21"/>
  <c r="T19"/>
  <c r="R19"/>
  <c r="O19"/>
  <c r="M19"/>
  <c r="BA18" s="1"/>
  <c r="J19"/>
  <c r="H19"/>
  <c r="E19"/>
  <c r="BC18" s="1"/>
  <c r="C19"/>
  <c r="AV18"/>
  <c r="AU18"/>
  <c r="T18"/>
  <c r="R18"/>
  <c r="O18"/>
  <c r="M18"/>
  <c r="AX18" s="1"/>
  <c r="J18"/>
  <c r="H18"/>
  <c r="E18"/>
  <c r="AZ18" s="1"/>
  <c r="C18"/>
  <c r="O16"/>
  <c r="M16"/>
  <c r="J16"/>
  <c r="H16"/>
  <c r="E16"/>
  <c r="C16"/>
  <c r="BC15"/>
  <c r="AV15"/>
  <c r="AU15"/>
  <c r="O15"/>
  <c r="M15"/>
  <c r="J15"/>
  <c r="AZ15" s="1"/>
  <c r="H15"/>
  <c r="E15"/>
  <c r="C15"/>
  <c r="J13"/>
  <c r="H13"/>
  <c r="E13"/>
  <c r="BC12" s="1"/>
  <c r="C13"/>
  <c r="BA12" s="1"/>
  <c r="AV12"/>
  <c r="AU12"/>
  <c r="AW12" s="1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V6"/>
  <c r="AU6"/>
  <c r="AW6" s="1"/>
  <c r="AN31" i="42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BA24" s="1"/>
  <c r="J25"/>
  <c r="H25"/>
  <c r="E25"/>
  <c r="BC24" s="1"/>
  <c r="C25"/>
  <c r="AV24"/>
  <c r="AU24"/>
  <c r="AW24" s="1"/>
  <c r="AD24"/>
  <c r="AB24"/>
  <c r="Y24"/>
  <c r="W24"/>
  <c r="T24"/>
  <c r="R24"/>
  <c r="O24"/>
  <c r="M24"/>
  <c r="AX24" s="1"/>
  <c r="J24"/>
  <c r="H24"/>
  <c r="E24"/>
  <c r="AZ24" s="1"/>
  <c r="C24"/>
  <c r="Y22"/>
  <c r="W22"/>
  <c r="T22"/>
  <c r="R22"/>
  <c r="O22"/>
  <c r="M22"/>
  <c r="J22"/>
  <c r="H22"/>
  <c r="BA21" s="1"/>
  <c r="E22"/>
  <c r="C22"/>
  <c r="BC21"/>
  <c r="AV21"/>
  <c r="AU21"/>
  <c r="Y21"/>
  <c r="W21"/>
  <c r="T21"/>
  <c r="R21"/>
  <c r="O21"/>
  <c r="M21"/>
  <c r="J21"/>
  <c r="AZ21" s="1"/>
  <c r="H21"/>
  <c r="E21"/>
  <c r="C21"/>
  <c r="T19"/>
  <c r="R19"/>
  <c r="O19"/>
  <c r="M19"/>
  <c r="BA18" s="1"/>
  <c r="J19"/>
  <c r="H19"/>
  <c r="E19"/>
  <c r="C19"/>
  <c r="AV18"/>
  <c r="AU18"/>
  <c r="T18"/>
  <c r="R18"/>
  <c r="O18"/>
  <c r="M18"/>
  <c r="J18"/>
  <c r="H18"/>
  <c r="E18"/>
  <c r="AZ18" s="1"/>
  <c r="C18"/>
  <c r="O16"/>
  <c r="M16"/>
  <c r="J16"/>
  <c r="H16"/>
  <c r="E16"/>
  <c r="C16"/>
  <c r="BC15"/>
  <c r="AV15"/>
  <c r="AU15"/>
  <c r="O15"/>
  <c r="M15"/>
  <c r="J15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AW9" s="1"/>
  <c r="E9"/>
  <c r="C9"/>
  <c r="AX9" s="1"/>
  <c r="AZ10" s="1"/>
  <c r="BC6"/>
  <c r="BA6"/>
  <c r="AZ6"/>
  <c r="AX6"/>
  <c r="AV6"/>
  <c r="AU6"/>
  <c r="AS34" i="41"/>
  <c r="AQ34"/>
  <c r="AN34"/>
  <c r="AL34"/>
  <c r="AI34"/>
  <c r="AG34"/>
  <c r="AD34"/>
  <c r="AB34"/>
  <c r="Y34"/>
  <c r="W34"/>
  <c r="T34"/>
  <c r="R34"/>
  <c r="BF33" s="1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BC33" s="1"/>
  <c r="O33"/>
  <c r="M33"/>
  <c r="J33"/>
  <c r="H33"/>
  <c r="E33"/>
  <c r="C33"/>
  <c r="AN31"/>
  <c r="AL31"/>
  <c r="AI31"/>
  <c r="AG31"/>
  <c r="AD31"/>
  <c r="AB31"/>
  <c r="Y31"/>
  <c r="W31"/>
  <c r="T31"/>
  <c r="R31"/>
  <c r="O31"/>
  <c r="BH30" s="1"/>
  <c r="M31"/>
  <c r="J31"/>
  <c r="H31"/>
  <c r="E31"/>
  <c r="C31"/>
  <c r="BF30" s="1"/>
  <c r="AZ30"/>
  <c r="AN30"/>
  <c r="AL30"/>
  <c r="AI30"/>
  <c r="AG30"/>
  <c r="AD30"/>
  <c r="AB30"/>
  <c r="Y30"/>
  <c r="W30"/>
  <c r="T30"/>
  <c r="R30"/>
  <c r="O30"/>
  <c r="BE30" s="1"/>
  <c r="M30"/>
  <c r="J30"/>
  <c r="H30"/>
  <c r="E30"/>
  <c r="C30"/>
  <c r="BC30" s="1"/>
  <c r="AL29"/>
  <c r="AG29"/>
  <c r="BA30" s="1"/>
  <c r="AI28"/>
  <c r="AG28"/>
  <c r="AD28"/>
  <c r="AB28"/>
  <c r="Y28"/>
  <c r="W28"/>
  <c r="T28"/>
  <c r="R28"/>
  <c r="O28"/>
  <c r="M28"/>
  <c r="J28"/>
  <c r="H28"/>
  <c r="BF27" s="1"/>
  <c r="E28"/>
  <c r="C28"/>
  <c r="AZ27"/>
  <c r="BB27" s="1"/>
  <c r="AI27"/>
  <c r="AG27"/>
  <c r="AD27"/>
  <c r="AB27"/>
  <c r="Y27"/>
  <c r="W27"/>
  <c r="T27"/>
  <c r="R27"/>
  <c r="O27"/>
  <c r="M27"/>
  <c r="J27"/>
  <c r="H27"/>
  <c r="BC27" s="1"/>
  <c r="E27"/>
  <c r="C27"/>
  <c r="AG26"/>
  <c r="BA27" s="1"/>
  <c r="AD25"/>
  <c r="AB25"/>
  <c r="Y25"/>
  <c r="W25"/>
  <c r="T25"/>
  <c r="R25"/>
  <c r="O25"/>
  <c r="M25"/>
  <c r="J25"/>
  <c r="H25"/>
  <c r="E25"/>
  <c r="BH24" s="1"/>
  <c r="BI24" s="1"/>
  <c r="C25"/>
  <c r="BF24" s="1"/>
  <c r="BA24"/>
  <c r="AZ24"/>
  <c r="AD24"/>
  <c r="AB24"/>
  <c r="Y24"/>
  <c r="W24"/>
  <c r="T24"/>
  <c r="R24"/>
  <c r="O24"/>
  <c r="M24"/>
  <c r="J24"/>
  <c r="H24"/>
  <c r="E24"/>
  <c r="BE24" s="1"/>
  <c r="C24"/>
  <c r="BC24" s="1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BH15" s="1"/>
  <c r="C16"/>
  <c r="BF15" s="1"/>
  <c r="BA15"/>
  <c r="AZ15"/>
  <c r="O15"/>
  <c r="M15"/>
  <c r="J15"/>
  <c r="H15"/>
  <c r="E15"/>
  <c r="BE15" s="1"/>
  <c r="C15"/>
  <c r="BC15" s="1"/>
  <c r="J13"/>
  <c r="H13"/>
  <c r="E13"/>
  <c r="BH12" s="1"/>
  <c r="BI12" s="1"/>
  <c r="C13"/>
  <c r="BF12"/>
  <c r="BC12"/>
  <c r="BA12"/>
  <c r="AZ12"/>
  <c r="BB12" s="1"/>
  <c r="J12"/>
  <c r="H12"/>
  <c r="E12"/>
  <c r="BE12" s="1"/>
  <c r="C12"/>
  <c r="E10"/>
  <c r="C10"/>
  <c r="BF9" s="1"/>
  <c r="BH9"/>
  <c r="BI9" s="1"/>
  <c r="BE9"/>
  <c r="BA9"/>
  <c r="AZ9"/>
  <c r="E9"/>
  <c r="C9"/>
  <c r="BC9" s="1"/>
  <c r="BE10" s="1"/>
  <c r="BH6"/>
  <c r="BF6"/>
  <c r="BE6"/>
  <c r="BC6"/>
  <c r="BA6"/>
  <c r="AZ6"/>
  <c r="BB6" s="1"/>
  <c r="AS34" i="40"/>
  <c r="AQ34"/>
  <c r="AN34"/>
  <c r="AL34"/>
  <c r="AI34"/>
  <c r="AG34"/>
  <c r="AD34"/>
  <c r="AB34"/>
  <c r="Y34"/>
  <c r="W34"/>
  <c r="T34"/>
  <c r="R34"/>
  <c r="O34"/>
  <c r="M34"/>
  <c r="J34"/>
  <c r="H34"/>
  <c r="E34"/>
  <c r="BH33" s="1"/>
  <c r="BI33" s="1"/>
  <c r="C34"/>
  <c r="BF33"/>
  <c r="BC33"/>
  <c r="BA33"/>
  <c r="BB33" s="1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BE33" s="1"/>
  <c r="C33"/>
  <c r="AN31"/>
  <c r="AL31"/>
  <c r="AI31"/>
  <c r="AG31"/>
  <c r="AD31"/>
  <c r="AB31"/>
  <c r="Y31"/>
  <c r="W31"/>
  <c r="T31"/>
  <c r="R31"/>
  <c r="O31"/>
  <c r="M31"/>
  <c r="J31"/>
  <c r="H31"/>
  <c r="E31"/>
  <c r="C31"/>
  <c r="BF30" s="1"/>
  <c r="BH30"/>
  <c r="BI30" s="1"/>
  <c r="BE30"/>
  <c r="AZ30"/>
  <c r="AN30"/>
  <c r="AL30"/>
  <c r="AI30"/>
  <c r="AG30"/>
  <c r="AD30"/>
  <c r="AB30"/>
  <c r="Y30"/>
  <c r="W30"/>
  <c r="T30"/>
  <c r="R30"/>
  <c r="O30"/>
  <c r="M30"/>
  <c r="J30"/>
  <c r="H30"/>
  <c r="E30"/>
  <c r="C30"/>
  <c r="BC30" s="1"/>
  <c r="BE31" s="1"/>
  <c r="AL29"/>
  <c r="AG29"/>
  <c r="BA30" s="1"/>
  <c r="AI28"/>
  <c r="AG28"/>
  <c r="AD28"/>
  <c r="AB28"/>
  <c r="Y28"/>
  <c r="W28"/>
  <c r="T28"/>
  <c r="R28"/>
  <c r="O28"/>
  <c r="M28"/>
  <c r="J28"/>
  <c r="H28"/>
  <c r="E28"/>
  <c r="BH27" s="1"/>
  <c r="BI27" s="1"/>
  <c r="C28"/>
  <c r="BF27"/>
  <c r="BC27"/>
  <c r="BE28" s="1"/>
  <c r="AZ27"/>
  <c r="AI27"/>
  <c r="AG27"/>
  <c r="AD27"/>
  <c r="AB27"/>
  <c r="Y27"/>
  <c r="W27"/>
  <c r="T27"/>
  <c r="R27"/>
  <c r="O27"/>
  <c r="M27"/>
  <c r="J27"/>
  <c r="H27"/>
  <c r="E27"/>
  <c r="BE27" s="1"/>
  <c r="C27"/>
  <c r="AG26"/>
  <c r="BA27" s="1"/>
  <c r="AD25"/>
  <c r="AB25"/>
  <c r="Y25"/>
  <c r="W25"/>
  <c r="T25"/>
  <c r="R25"/>
  <c r="O25"/>
  <c r="M25"/>
  <c r="J25"/>
  <c r="H25"/>
  <c r="E25"/>
  <c r="BH24" s="1"/>
  <c r="BI24" s="1"/>
  <c r="C25"/>
  <c r="BF24"/>
  <c r="BC24"/>
  <c r="BE25" s="1"/>
  <c r="BA24"/>
  <c r="AZ24"/>
  <c r="BB24" s="1"/>
  <c r="BK24" s="1"/>
  <c r="AD24"/>
  <c r="AB24"/>
  <c r="Y24"/>
  <c r="W24"/>
  <c r="T24"/>
  <c r="R24"/>
  <c r="O24"/>
  <c r="M24"/>
  <c r="J24"/>
  <c r="H24"/>
  <c r="E24"/>
  <c r="BE24" s="1"/>
  <c r="C24"/>
  <c r="Y22"/>
  <c r="W22"/>
  <c r="T22"/>
  <c r="R22"/>
  <c r="O22"/>
  <c r="M22"/>
  <c r="J22"/>
  <c r="H22"/>
  <c r="E22"/>
  <c r="C22"/>
  <c r="BF21" s="1"/>
  <c r="BH21"/>
  <c r="BI21" s="1"/>
  <c r="BE21"/>
  <c r="BB21"/>
  <c r="BA21"/>
  <c r="AZ21"/>
  <c r="Y21"/>
  <c r="W21"/>
  <c r="T21"/>
  <c r="R21"/>
  <c r="O21"/>
  <c r="M21"/>
  <c r="J21"/>
  <c r="H21"/>
  <c r="E21"/>
  <c r="C21"/>
  <c r="BC21" s="1"/>
  <c r="BE22" s="1"/>
  <c r="T19"/>
  <c r="R19"/>
  <c r="O19"/>
  <c r="M19"/>
  <c r="J19"/>
  <c r="H19"/>
  <c r="E19"/>
  <c r="BH18" s="1"/>
  <c r="BI18" s="1"/>
  <c r="C19"/>
  <c r="BF18"/>
  <c r="BC18"/>
  <c r="BA18"/>
  <c r="AZ18"/>
  <c r="BB18" s="1"/>
  <c r="T18"/>
  <c r="R18"/>
  <c r="O18"/>
  <c r="M18"/>
  <c r="J18"/>
  <c r="H18"/>
  <c r="E18"/>
  <c r="BE18" s="1"/>
  <c r="C18"/>
  <c r="O16"/>
  <c r="M16"/>
  <c r="J16"/>
  <c r="H16"/>
  <c r="E16"/>
  <c r="C16"/>
  <c r="BF15" s="1"/>
  <c r="BH15"/>
  <c r="BI15" s="1"/>
  <c r="BE15"/>
  <c r="BA15"/>
  <c r="AZ15"/>
  <c r="BB15" s="1"/>
  <c r="O15"/>
  <c r="M15"/>
  <c r="J15"/>
  <c r="H15"/>
  <c r="E15"/>
  <c r="C15"/>
  <c r="BC15" s="1"/>
  <c r="BE16" s="1"/>
  <c r="J13"/>
  <c r="H13"/>
  <c r="E13"/>
  <c r="BH12" s="1"/>
  <c r="BI12" s="1"/>
  <c r="C13"/>
  <c r="BF12"/>
  <c r="BC12"/>
  <c r="BA12"/>
  <c r="AZ12"/>
  <c r="BB12" s="1"/>
  <c r="J12"/>
  <c r="H12"/>
  <c r="E12"/>
  <c r="BE12" s="1"/>
  <c r="C12"/>
  <c r="E10"/>
  <c r="C10"/>
  <c r="BF9" s="1"/>
  <c r="BH9"/>
  <c r="BI9" s="1"/>
  <c r="BE9"/>
  <c r="BB9"/>
  <c r="BA9"/>
  <c r="AZ9"/>
  <c r="E9"/>
  <c r="C9"/>
  <c r="BC9" s="1"/>
  <c r="BE10" s="1"/>
  <c r="BI6"/>
  <c r="BH6"/>
  <c r="BF6"/>
  <c r="BE6"/>
  <c r="BC6"/>
  <c r="BE7" s="1"/>
  <c r="BA6"/>
  <c r="AZ6"/>
  <c r="BB6" s="1"/>
  <c r="BK6" s="1"/>
  <c r="AD28" i="12"/>
  <c r="AD27"/>
  <c r="AB28"/>
  <c r="AB27"/>
  <c r="C27" i="11"/>
  <c r="AZ6" i="12"/>
  <c r="BA6"/>
  <c r="BC6"/>
  <c r="BE6"/>
  <c r="BF6"/>
  <c r="BH6"/>
  <c r="BE9"/>
  <c r="BA9"/>
  <c r="AZ9"/>
  <c r="E12"/>
  <c r="BE12"/>
  <c r="C12"/>
  <c r="BC12"/>
  <c r="E13"/>
  <c r="BH12"/>
  <c r="C13"/>
  <c r="BA12"/>
  <c r="AZ12"/>
  <c r="E15"/>
  <c r="BE15" s="1"/>
  <c r="J15"/>
  <c r="C15"/>
  <c r="H15"/>
  <c r="E16"/>
  <c r="BH15" s="1"/>
  <c r="J16"/>
  <c r="C16"/>
  <c r="H16"/>
  <c r="BA15"/>
  <c r="AZ15"/>
  <c r="E18"/>
  <c r="J18"/>
  <c r="O18"/>
  <c r="C18"/>
  <c r="H18"/>
  <c r="M18"/>
  <c r="E19"/>
  <c r="J19"/>
  <c r="O19"/>
  <c r="C19"/>
  <c r="H19"/>
  <c r="M19"/>
  <c r="BA18"/>
  <c r="AZ18"/>
  <c r="J21"/>
  <c r="O21"/>
  <c r="T21"/>
  <c r="H21"/>
  <c r="M21"/>
  <c r="R21"/>
  <c r="J22"/>
  <c r="O22"/>
  <c r="T22"/>
  <c r="H22"/>
  <c r="M22"/>
  <c r="R22"/>
  <c r="BA21"/>
  <c r="AZ21"/>
  <c r="E24"/>
  <c r="J24"/>
  <c r="O24"/>
  <c r="T24"/>
  <c r="Y24"/>
  <c r="C24"/>
  <c r="H24"/>
  <c r="M24"/>
  <c r="R24"/>
  <c r="W24"/>
  <c r="E25"/>
  <c r="J25"/>
  <c r="O25"/>
  <c r="T25"/>
  <c r="Y25"/>
  <c r="C25"/>
  <c r="H25"/>
  <c r="M25"/>
  <c r="R25"/>
  <c r="W25"/>
  <c r="BA24"/>
  <c r="AZ24"/>
  <c r="E27"/>
  <c r="J27"/>
  <c r="O27"/>
  <c r="T27"/>
  <c r="Y27"/>
  <c r="C27"/>
  <c r="H27"/>
  <c r="M27"/>
  <c r="R27"/>
  <c r="W27"/>
  <c r="AG27"/>
  <c r="E28"/>
  <c r="J28"/>
  <c r="O28"/>
  <c r="T28"/>
  <c r="Y28"/>
  <c r="C28"/>
  <c r="H28"/>
  <c r="M28"/>
  <c r="R28"/>
  <c r="W28"/>
  <c r="AG28"/>
  <c r="AG26"/>
  <c r="BA27"/>
  <c r="AZ27"/>
  <c r="H33"/>
  <c r="M33"/>
  <c r="R33"/>
  <c r="W33"/>
  <c r="AB33"/>
  <c r="AG33"/>
  <c r="AL33"/>
  <c r="J33"/>
  <c r="O33"/>
  <c r="T33"/>
  <c r="Y33"/>
  <c r="AD33"/>
  <c r="AI33"/>
  <c r="AN33"/>
  <c r="H34"/>
  <c r="M34"/>
  <c r="R34"/>
  <c r="W34"/>
  <c r="AB34"/>
  <c r="AG34"/>
  <c r="AL34"/>
  <c r="J34"/>
  <c r="O34"/>
  <c r="T34"/>
  <c r="Y34"/>
  <c r="AD34"/>
  <c r="AI34"/>
  <c r="AN34"/>
  <c r="AZ33"/>
  <c r="BB33" s="1"/>
  <c r="BA33"/>
  <c r="AG29"/>
  <c r="AZ30"/>
  <c r="C30"/>
  <c r="H30"/>
  <c r="M30"/>
  <c r="R30"/>
  <c r="W30"/>
  <c r="AB30"/>
  <c r="AG30"/>
  <c r="E30"/>
  <c r="J30"/>
  <c r="O30"/>
  <c r="T30"/>
  <c r="Y30"/>
  <c r="AD30"/>
  <c r="AI30"/>
  <c r="C31"/>
  <c r="H31"/>
  <c r="M31"/>
  <c r="R31"/>
  <c r="W31"/>
  <c r="AB31"/>
  <c r="AG31"/>
  <c r="E31"/>
  <c r="J31"/>
  <c r="O31"/>
  <c r="T31"/>
  <c r="Y31"/>
  <c r="AD31"/>
  <c r="AI31"/>
  <c r="C9"/>
  <c r="BC9"/>
  <c r="BE10" s="1"/>
  <c r="E9"/>
  <c r="C10"/>
  <c r="BF9"/>
  <c r="E10"/>
  <c r="BH9"/>
  <c r="H12"/>
  <c r="J12"/>
  <c r="H13"/>
  <c r="J13"/>
  <c r="M15"/>
  <c r="O15"/>
  <c r="M16"/>
  <c r="O16"/>
  <c r="R18"/>
  <c r="T18"/>
  <c r="R19"/>
  <c r="T19"/>
  <c r="C21"/>
  <c r="E21"/>
  <c r="W21"/>
  <c r="Y21"/>
  <c r="C22"/>
  <c r="BF21"/>
  <c r="E22"/>
  <c r="W22"/>
  <c r="Y22"/>
  <c r="AB24"/>
  <c r="BC24"/>
  <c r="AD24"/>
  <c r="AB25"/>
  <c r="AD25"/>
  <c r="BH24"/>
  <c r="AI27"/>
  <c r="AI28"/>
  <c r="AL29"/>
  <c r="AL30"/>
  <c r="AN30"/>
  <c r="AL31"/>
  <c r="AN31"/>
  <c r="C33"/>
  <c r="BC33"/>
  <c r="E33"/>
  <c r="BE33"/>
  <c r="AQ33"/>
  <c r="AS33"/>
  <c r="C34"/>
  <c r="E34"/>
  <c r="AQ34"/>
  <c r="AS34"/>
  <c r="AU6" i="11"/>
  <c r="AV6"/>
  <c r="AX6"/>
  <c r="AZ7"/>
  <c r="AZ6"/>
  <c r="BA6"/>
  <c r="BC6"/>
  <c r="BD6"/>
  <c r="AU12"/>
  <c r="AW12"/>
  <c r="AV12"/>
  <c r="E12"/>
  <c r="AZ12"/>
  <c r="C12"/>
  <c r="E13"/>
  <c r="C13"/>
  <c r="AU15"/>
  <c r="AV15"/>
  <c r="AW15"/>
  <c r="E15"/>
  <c r="J15"/>
  <c r="AZ15"/>
  <c r="C15"/>
  <c r="H15"/>
  <c r="E16"/>
  <c r="J16"/>
  <c r="C16"/>
  <c r="H16"/>
  <c r="AU18"/>
  <c r="AW18"/>
  <c r="AV18"/>
  <c r="J18"/>
  <c r="O18"/>
  <c r="H18"/>
  <c r="M18"/>
  <c r="J19"/>
  <c r="O19"/>
  <c r="H19"/>
  <c r="M19"/>
  <c r="BA18"/>
  <c r="AU21"/>
  <c r="AV21"/>
  <c r="AW21"/>
  <c r="E21"/>
  <c r="J21"/>
  <c r="O21"/>
  <c r="T21"/>
  <c r="C21"/>
  <c r="H21"/>
  <c r="M21"/>
  <c r="R21"/>
  <c r="E22"/>
  <c r="J22"/>
  <c r="O22"/>
  <c r="T22"/>
  <c r="C22"/>
  <c r="H22"/>
  <c r="M22"/>
  <c r="R22"/>
  <c r="AU24"/>
  <c r="AW24"/>
  <c r="AV24"/>
  <c r="E24"/>
  <c r="J24"/>
  <c r="O24"/>
  <c r="T24"/>
  <c r="Y24"/>
  <c r="C24"/>
  <c r="H24"/>
  <c r="AX24"/>
  <c r="M24"/>
  <c r="R24"/>
  <c r="W24"/>
  <c r="E25"/>
  <c r="J25"/>
  <c r="O25"/>
  <c r="T25"/>
  <c r="Y25"/>
  <c r="C25"/>
  <c r="H25"/>
  <c r="M25"/>
  <c r="R25"/>
  <c r="W25"/>
  <c r="BA24"/>
  <c r="AU27"/>
  <c r="AV27"/>
  <c r="AW27"/>
  <c r="H27"/>
  <c r="M27"/>
  <c r="R27"/>
  <c r="W27"/>
  <c r="AB27"/>
  <c r="J27"/>
  <c r="O27"/>
  <c r="T27"/>
  <c r="Y27"/>
  <c r="AD27"/>
  <c r="E27"/>
  <c r="AZ27"/>
  <c r="H28"/>
  <c r="M28"/>
  <c r="R28"/>
  <c r="W28"/>
  <c r="AB28"/>
  <c r="C28"/>
  <c r="J28"/>
  <c r="O28"/>
  <c r="T28"/>
  <c r="Y28"/>
  <c r="AD28"/>
  <c r="E28"/>
  <c r="BC27"/>
  <c r="BD27"/>
  <c r="AU30"/>
  <c r="H30"/>
  <c r="AX30"/>
  <c r="M30"/>
  <c r="R30"/>
  <c r="W30"/>
  <c r="AB30"/>
  <c r="AG30"/>
  <c r="J30"/>
  <c r="O30"/>
  <c r="T30"/>
  <c r="Y30"/>
  <c r="AD30"/>
  <c r="AI30"/>
  <c r="H31"/>
  <c r="M31"/>
  <c r="R31"/>
  <c r="W31"/>
  <c r="AB31"/>
  <c r="AG31"/>
  <c r="J31"/>
  <c r="O31"/>
  <c r="T31"/>
  <c r="Y31"/>
  <c r="AD31"/>
  <c r="AI31"/>
  <c r="BC9"/>
  <c r="BD9"/>
  <c r="AU9"/>
  <c r="AV9"/>
  <c r="C9"/>
  <c r="AX9"/>
  <c r="AZ10"/>
  <c r="E9"/>
  <c r="AZ9"/>
  <c r="C10"/>
  <c r="BA9"/>
  <c r="E10"/>
  <c r="H12"/>
  <c r="J12"/>
  <c r="H13"/>
  <c r="BA12"/>
  <c r="J13"/>
  <c r="M15"/>
  <c r="O15"/>
  <c r="M16"/>
  <c r="O16"/>
  <c r="C18"/>
  <c r="E18"/>
  <c r="R18"/>
  <c r="T18"/>
  <c r="C19"/>
  <c r="E19"/>
  <c r="BC18"/>
  <c r="BD18"/>
  <c r="R19"/>
  <c r="T19"/>
  <c r="W21"/>
  <c r="Y21"/>
  <c r="W22"/>
  <c r="Y22"/>
  <c r="BC21"/>
  <c r="BD21"/>
  <c r="AB24"/>
  <c r="AD24"/>
  <c r="AZ24"/>
  <c r="AB25"/>
  <c r="AD25"/>
  <c r="AG26"/>
  <c r="AG27"/>
  <c r="AI27"/>
  <c r="AG28"/>
  <c r="AI28"/>
  <c r="AL29"/>
  <c r="AV30"/>
  <c r="C30"/>
  <c r="E30"/>
  <c r="AZ30"/>
  <c r="AL30"/>
  <c r="AN30"/>
  <c r="C31"/>
  <c r="E31"/>
  <c r="AL31"/>
  <c r="AN31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AX15"/>
  <c r="AY15"/>
  <c r="J16"/>
  <c r="E13"/>
  <c r="C28"/>
  <c r="H28"/>
  <c r="M28"/>
  <c r="R28"/>
  <c r="W28"/>
  <c r="AB28"/>
  <c r="AV27"/>
  <c r="C25"/>
  <c r="H25"/>
  <c r="M25"/>
  <c r="AV24"/>
  <c r="R25"/>
  <c r="W25"/>
  <c r="C22"/>
  <c r="H22"/>
  <c r="M22"/>
  <c r="R22"/>
  <c r="H19"/>
  <c r="M19"/>
  <c r="C16"/>
  <c r="H16"/>
  <c r="C13"/>
  <c r="AV12"/>
  <c r="E27"/>
  <c r="J27"/>
  <c r="O27"/>
  <c r="T27"/>
  <c r="Y27"/>
  <c r="AD27"/>
  <c r="AU27"/>
  <c r="E24"/>
  <c r="J24"/>
  <c r="O24"/>
  <c r="T24"/>
  <c r="Y24"/>
  <c r="E21"/>
  <c r="J21"/>
  <c r="O21"/>
  <c r="T21"/>
  <c r="O18"/>
  <c r="E15"/>
  <c r="J15"/>
  <c r="E12"/>
  <c r="AU12"/>
  <c r="C27"/>
  <c r="H27"/>
  <c r="M27"/>
  <c r="R27"/>
  <c r="W27"/>
  <c r="AB27"/>
  <c r="C24"/>
  <c r="H24"/>
  <c r="M24"/>
  <c r="AS24"/>
  <c r="AU25"/>
  <c r="R24"/>
  <c r="W24"/>
  <c r="AB24"/>
  <c r="C21"/>
  <c r="H21"/>
  <c r="M21"/>
  <c r="R21"/>
  <c r="C15"/>
  <c r="H15"/>
  <c r="C12"/>
  <c r="AQ18"/>
  <c r="AQ15"/>
  <c r="AQ12"/>
  <c r="AQ9"/>
  <c r="AQ21"/>
  <c r="AQ24"/>
  <c r="AQ27"/>
  <c r="AP27"/>
  <c r="AP24"/>
  <c r="AR24"/>
  <c r="AP21"/>
  <c r="AR21"/>
  <c r="AP18"/>
  <c r="AR18"/>
  <c r="AP15"/>
  <c r="AR15"/>
  <c r="AP12"/>
  <c r="AR12"/>
  <c r="AP9"/>
  <c r="AR9"/>
  <c r="AX6"/>
  <c r="AV6"/>
  <c r="AS6"/>
  <c r="AU7"/>
  <c r="AQ6"/>
  <c r="AP6"/>
  <c r="AR6"/>
  <c r="AU6"/>
  <c r="AY6"/>
  <c r="C9"/>
  <c r="AS9"/>
  <c r="E9"/>
  <c r="AU9"/>
  <c r="E10"/>
  <c r="AX9"/>
  <c r="AY9"/>
  <c r="C10"/>
  <c r="AV9"/>
  <c r="H12"/>
  <c r="AS12"/>
  <c r="J12"/>
  <c r="J13"/>
  <c r="AX12"/>
  <c r="AY12"/>
  <c r="H13"/>
  <c r="M15"/>
  <c r="O15"/>
  <c r="AU15"/>
  <c r="O16"/>
  <c r="M16"/>
  <c r="C18"/>
  <c r="AS18"/>
  <c r="R18"/>
  <c r="E18"/>
  <c r="AU18"/>
  <c r="T18"/>
  <c r="E19"/>
  <c r="AX18"/>
  <c r="AY18"/>
  <c r="T19"/>
  <c r="C19"/>
  <c r="AV18"/>
  <c r="R19"/>
  <c r="W21"/>
  <c r="Y21"/>
  <c r="Y22"/>
  <c r="W22"/>
  <c r="AD24"/>
  <c r="AD25"/>
  <c r="AB25"/>
  <c r="AG26"/>
  <c r="AG27"/>
  <c r="AI27"/>
  <c r="AI28"/>
  <c r="AG28"/>
  <c r="BA6"/>
  <c r="AU13"/>
  <c r="AU21"/>
  <c r="AW30" i="11"/>
  <c r="AX27"/>
  <c r="AZ28"/>
  <c r="BF27"/>
  <c r="BA15"/>
  <c r="BH30" i="12"/>
  <c r="BC30"/>
  <c r="BF12"/>
  <c r="BE30"/>
  <c r="AS27" i="10"/>
  <c r="BC12" i="11"/>
  <c r="BD12"/>
  <c r="BE21" i="12"/>
  <c r="BE24"/>
  <c r="BE25" s="1"/>
  <c r="AX15" i="11"/>
  <c r="AZ16"/>
  <c r="AX12"/>
  <c r="AZ13"/>
  <c r="BF12"/>
  <c r="BH18" i="12"/>
  <c r="AS15" i="10"/>
  <c r="AU16"/>
  <c r="BA15"/>
  <c r="AU24"/>
  <c r="AV15"/>
  <c r="AW9" i="11"/>
  <c r="BF9"/>
  <c r="AZ21"/>
  <c r="BC15"/>
  <c r="BD15"/>
  <c r="BF27" i="12"/>
  <c r="BF18"/>
  <c r="AZ31" i="11"/>
  <c r="AZ25"/>
  <c r="AU28" i="10"/>
  <c r="AU10"/>
  <c r="BA9"/>
  <c r="AR27"/>
  <c r="AS21"/>
  <c r="AU22"/>
  <c r="AX24"/>
  <c r="AY24"/>
  <c r="BA24"/>
  <c r="BA30" i="11"/>
  <c r="AX18"/>
  <c r="AX21"/>
  <c r="AZ22"/>
  <c r="BF15"/>
  <c r="AW6"/>
  <c r="BF6"/>
  <c r="BF24" i="12"/>
  <c r="BE18"/>
  <c r="AU19" i="10"/>
  <c r="BA18"/>
  <c r="BA12"/>
  <c r="AV21"/>
  <c r="AX21"/>
  <c r="AY21"/>
  <c r="AX27"/>
  <c r="AY27"/>
  <c r="BC30" i="11"/>
  <c r="BD30"/>
  <c r="BA27"/>
  <c r="BC24"/>
  <c r="BD24"/>
  <c r="BF24"/>
  <c r="BA21"/>
  <c r="BF21"/>
  <c r="AZ18"/>
  <c r="BE34" i="12"/>
  <c r="BC21"/>
  <c r="BF30"/>
  <c r="BA30"/>
  <c r="BB30"/>
  <c r="BF15"/>
  <c r="BH21"/>
  <c r="BI21" s="1"/>
  <c r="BE27"/>
  <c r="BC18"/>
  <c r="BE19" s="1"/>
  <c r="BC15"/>
  <c r="BA21" i="10"/>
  <c r="AZ12"/>
  <c r="AZ19" i="11"/>
  <c r="BF18"/>
  <c r="BA27" i="10"/>
  <c r="AZ27"/>
  <c r="BF30" i="11"/>
  <c r="BE30"/>
  <c r="BE12"/>
  <c r="BE18"/>
  <c r="AZ15" i="10"/>
  <c r="AZ9"/>
  <c r="BE6" i="11"/>
  <c r="BE24"/>
  <c r="BE27"/>
  <c r="BE9"/>
  <c r="BE15"/>
  <c r="AZ6" i="10"/>
  <c r="AZ21"/>
  <c r="AZ18"/>
  <c r="BE21" i="11"/>
  <c r="AZ24" i="10"/>
  <c r="BC18" i="41" l="1"/>
  <c r="BF18"/>
  <c r="AW27" i="49"/>
  <c r="AW24"/>
  <c r="AW21"/>
  <c r="BA30"/>
  <c r="AZ30"/>
  <c r="AX27"/>
  <c r="BA27"/>
  <c r="BC27"/>
  <c r="BD27" s="1"/>
  <c r="AZ27"/>
  <c r="AZ24"/>
  <c r="AZ25" s="1"/>
  <c r="BF24" s="1"/>
  <c r="BD18"/>
  <c r="AW12"/>
  <c r="AX30"/>
  <c r="AZ31" s="1"/>
  <c r="BC30"/>
  <c r="BD30" s="1"/>
  <c r="AX21"/>
  <c r="BD21"/>
  <c r="AX15"/>
  <c r="BA15"/>
  <c r="BC15"/>
  <c r="AZ15"/>
  <c r="AZ7"/>
  <c r="BD12"/>
  <c r="AZ12"/>
  <c r="AZ13"/>
  <c r="AW6"/>
  <c r="BF6" s="1"/>
  <c r="AW18" i="48"/>
  <c r="BC30"/>
  <c r="AW21"/>
  <c r="BA27"/>
  <c r="BC27"/>
  <c r="AZ27"/>
  <c r="BD24"/>
  <c r="BA18"/>
  <c r="BD18"/>
  <c r="AZ19"/>
  <c r="AX15"/>
  <c r="BC15"/>
  <c r="AZ15"/>
  <c r="BA21"/>
  <c r="BC21"/>
  <c r="AZ21"/>
  <c r="BD15"/>
  <c r="BD12"/>
  <c r="AZ13"/>
  <c r="AW6"/>
  <c r="AX30"/>
  <c r="BA30"/>
  <c r="BD30" s="1"/>
  <c r="AZ30"/>
  <c r="AW9"/>
  <c r="AX27"/>
  <c r="AW24" i="46"/>
  <c r="AW18"/>
  <c r="AW21"/>
  <c r="AX30"/>
  <c r="BA30"/>
  <c r="BD24"/>
  <c r="AZ25"/>
  <c r="AX27"/>
  <c r="BA27"/>
  <c r="BC27"/>
  <c r="BD27" s="1"/>
  <c r="AZ27"/>
  <c r="AW15"/>
  <c r="BD18"/>
  <c r="AZ19"/>
  <c r="BC30"/>
  <c r="BD30" s="1"/>
  <c r="AZ30"/>
  <c r="AZ31" s="1"/>
  <c r="AW9"/>
  <c r="AX21"/>
  <c r="AZ22" s="1"/>
  <c r="BA21"/>
  <c r="BD21" s="1"/>
  <c r="AX15"/>
  <c r="AZ16" s="1"/>
  <c r="BA15"/>
  <c r="BD15" s="1"/>
  <c r="AZ7"/>
  <c r="BD12"/>
  <c r="AZ13"/>
  <c r="AW6"/>
  <c r="AW30" i="42"/>
  <c r="AW27"/>
  <c r="AW21"/>
  <c r="AX30"/>
  <c r="BA30"/>
  <c r="AW18"/>
  <c r="AX27"/>
  <c r="BA27"/>
  <c r="AZ27"/>
  <c r="AW15"/>
  <c r="BD24"/>
  <c r="AZ25"/>
  <c r="AX18"/>
  <c r="AZ19" s="1"/>
  <c r="BC18"/>
  <c r="BD18" s="1"/>
  <c r="AW12"/>
  <c r="BC30"/>
  <c r="BD9"/>
  <c r="AZ30"/>
  <c r="AX21"/>
  <c r="AZ22" s="1"/>
  <c r="BD21"/>
  <c r="AX15"/>
  <c r="BA15"/>
  <c r="BD15" s="1"/>
  <c r="AZ15"/>
  <c r="BC27"/>
  <c r="BD27" s="1"/>
  <c r="BD6"/>
  <c r="AZ7"/>
  <c r="BD12"/>
  <c r="AW6"/>
  <c r="AW30" i="44"/>
  <c r="AW24"/>
  <c r="AW21"/>
  <c r="AW18"/>
  <c r="AX30"/>
  <c r="BA30"/>
  <c r="AX27"/>
  <c r="BA27"/>
  <c r="BD27" s="1"/>
  <c r="BC27"/>
  <c r="AZ27"/>
  <c r="BD24"/>
  <c r="BD18"/>
  <c r="AW15"/>
  <c r="BD9"/>
  <c r="BC30"/>
  <c r="AZ30"/>
  <c r="AX21"/>
  <c r="AZ22" s="1"/>
  <c r="BA21"/>
  <c r="BD21" s="1"/>
  <c r="AW9"/>
  <c r="BF9" s="1"/>
  <c r="AX15"/>
  <c r="AZ16" s="1"/>
  <c r="BA15"/>
  <c r="BD15" s="1"/>
  <c r="BD6"/>
  <c r="AZ28"/>
  <c r="AZ7"/>
  <c r="BF6" s="1"/>
  <c r="BD12"/>
  <c r="BB33" i="41"/>
  <c r="BB24"/>
  <c r="BB21"/>
  <c r="BB18"/>
  <c r="BH33"/>
  <c r="BI33" s="1"/>
  <c r="BE33"/>
  <c r="BE34" s="1"/>
  <c r="BB15"/>
  <c r="BI30"/>
  <c r="BE31"/>
  <c r="BH27"/>
  <c r="BI27" s="1"/>
  <c r="BE27"/>
  <c r="BE28" s="1"/>
  <c r="BF21"/>
  <c r="BC21"/>
  <c r="BE22" s="1"/>
  <c r="BH21"/>
  <c r="BE21"/>
  <c r="BH18"/>
  <c r="BI18" s="1"/>
  <c r="BE18"/>
  <c r="BB9"/>
  <c r="BK9" s="1"/>
  <c r="BE7"/>
  <c r="BI6"/>
  <c r="BK6" s="1"/>
  <c r="BI15"/>
  <c r="BE16"/>
  <c r="BF33" i="12"/>
  <c r="BB27"/>
  <c r="BB24"/>
  <c r="BH33"/>
  <c r="BB21"/>
  <c r="BE31"/>
  <c r="BB18"/>
  <c r="BI33"/>
  <c r="BK33" s="1"/>
  <c r="BB15"/>
  <c r="BC27"/>
  <c r="BE28" s="1"/>
  <c r="BH27"/>
  <c r="BI27" s="1"/>
  <c r="BI30"/>
  <c r="BK30" s="1"/>
  <c r="BI12"/>
  <c r="BE13"/>
  <c r="BB12"/>
  <c r="BE22"/>
  <c r="BK21" s="1"/>
  <c r="BI9"/>
  <c r="BB9"/>
  <c r="BI24"/>
  <c r="BI18"/>
  <c r="BI6"/>
  <c r="BB6"/>
  <c r="BE16"/>
  <c r="BE7"/>
  <c r="BI15"/>
  <c r="AZ21" i="47"/>
  <c r="BA27"/>
  <c r="AX24" i="45"/>
  <c r="AZ25" s="1"/>
  <c r="BA24"/>
  <c r="AX24" i="47"/>
  <c r="BA24"/>
  <c r="AZ21" i="45"/>
  <c r="AW15" i="47"/>
  <c r="AX15"/>
  <c r="AZ16" s="1"/>
  <c r="BA15"/>
  <c r="BD15" s="1"/>
  <c r="BD9"/>
  <c r="AW24"/>
  <c r="BD24"/>
  <c r="AX27"/>
  <c r="BC27"/>
  <c r="AZ27"/>
  <c r="BD12"/>
  <c r="BD12" i="45"/>
  <c r="AW15"/>
  <c r="AX15"/>
  <c r="AZ16" s="1"/>
  <c r="BA15"/>
  <c r="BD15" s="1"/>
  <c r="AX27"/>
  <c r="BA27"/>
  <c r="BC27"/>
  <c r="AZ27"/>
  <c r="AZ28" s="1"/>
  <c r="AZ13"/>
  <c r="BD18"/>
  <c r="AW12"/>
  <c r="AW21" i="47"/>
  <c r="AX21"/>
  <c r="BA21"/>
  <c r="BD21" s="1"/>
  <c r="AX30"/>
  <c r="BA30"/>
  <c r="BC30"/>
  <c r="AZ30"/>
  <c r="AW9"/>
  <c r="AZ19" i="45"/>
  <c r="BD24"/>
  <c r="AX30"/>
  <c r="BA30"/>
  <c r="BC30"/>
  <c r="AZ30"/>
  <c r="AW9"/>
  <c r="AW21"/>
  <c r="AX21"/>
  <c r="AZ22" s="1"/>
  <c r="BA21"/>
  <c r="BD21" s="1"/>
  <c r="AW18" i="47"/>
  <c r="BD18"/>
  <c r="AW12"/>
  <c r="AZ7" i="45"/>
  <c r="BF6" s="1"/>
  <c r="AZ7" i="47"/>
  <c r="AW6"/>
  <c r="BF6" s="1"/>
  <c r="AW24" i="45"/>
  <c r="AW30" i="49"/>
  <c r="BF30" s="1"/>
  <c r="BF9"/>
  <c r="AZ19"/>
  <c r="AZ22"/>
  <c r="BF21" s="1"/>
  <c r="AZ28"/>
  <c r="BF6" i="48"/>
  <c r="AZ10"/>
  <c r="BF9" s="1"/>
  <c r="AW27"/>
  <c r="AZ16"/>
  <c r="BF15" s="1"/>
  <c r="AZ22"/>
  <c r="AZ25"/>
  <c r="BF24" s="1"/>
  <c r="BF9" i="47"/>
  <c r="AZ13"/>
  <c r="AZ19"/>
  <c r="AZ25"/>
  <c r="AW30"/>
  <c r="AW27"/>
  <c r="AW27" i="46"/>
  <c r="BF9"/>
  <c r="AW30"/>
  <c r="AZ28"/>
  <c r="AW27" i="45"/>
  <c r="BF9"/>
  <c r="AW30"/>
  <c r="AW27" i="44"/>
  <c r="AZ13"/>
  <c r="BF12" s="1"/>
  <c r="AZ19"/>
  <c r="BF18" s="1"/>
  <c r="AZ25"/>
  <c r="BF24" s="1"/>
  <c r="AZ31"/>
  <c r="AZ16" i="42"/>
  <c r="AZ28"/>
  <c r="BF27" s="1"/>
  <c r="AZ31"/>
  <c r="BF9"/>
  <c r="AZ13"/>
  <c r="BE13" i="41"/>
  <c r="BK12" s="1"/>
  <c r="BE19"/>
  <c r="BE25"/>
  <c r="BK24" s="1"/>
  <c r="BB30"/>
  <c r="BK21" i="40"/>
  <c r="BB27"/>
  <c r="BK27" s="1"/>
  <c r="BK9"/>
  <c r="BB30"/>
  <c r="BK30" s="1"/>
  <c r="BE13"/>
  <c r="BK12" s="1"/>
  <c r="BK15"/>
  <c r="BE19"/>
  <c r="BK18" s="1"/>
  <c r="BJ18" s="1"/>
  <c r="BE34"/>
  <c r="BK33" s="1"/>
  <c r="BJ33" s="1"/>
  <c r="AZ31" i="48" l="1"/>
  <c r="BF27" i="49"/>
  <c r="BF18"/>
  <c r="AZ16"/>
  <c r="BD15"/>
  <c r="BF15" s="1"/>
  <c r="BF12"/>
  <c r="BD27" i="48"/>
  <c r="AZ28"/>
  <c r="BF18"/>
  <c r="BF30"/>
  <c r="BD21"/>
  <c r="BF21" s="1"/>
  <c r="BF12"/>
  <c r="BF21" i="46"/>
  <c r="BF24"/>
  <c r="BF18"/>
  <c r="BF12"/>
  <c r="BF30"/>
  <c r="BF15"/>
  <c r="BF6"/>
  <c r="BD30" i="42"/>
  <c r="BF18"/>
  <c r="BF30"/>
  <c r="BF24"/>
  <c r="BF21"/>
  <c r="BF12"/>
  <c r="BF15"/>
  <c r="BF6"/>
  <c r="BD30" i="44"/>
  <c r="BF30"/>
  <c r="BF21"/>
  <c r="BF15"/>
  <c r="BF27"/>
  <c r="BK18" i="41"/>
  <c r="BK15"/>
  <c r="BK30"/>
  <c r="BK33"/>
  <c r="BJ33" s="1"/>
  <c r="BK27"/>
  <c r="BI21"/>
  <c r="BK21" s="1"/>
  <c r="BK18" i="12"/>
  <c r="BK24"/>
  <c r="BK27"/>
  <c r="BK15"/>
  <c r="BK12"/>
  <c r="BK9"/>
  <c r="BK6"/>
  <c r="AZ22" i="47"/>
  <c r="AZ31" i="45"/>
  <c r="BD27" i="47"/>
  <c r="BF27" s="1"/>
  <c r="AZ28"/>
  <c r="BF24"/>
  <c r="AZ31"/>
  <c r="BF15"/>
  <c r="BF12"/>
  <c r="BF15" i="45"/>
  <c r="BD27"/>
  <c r="BF27" s="1"/>
  <c r="BF12"/>
  <c r="BF18"/>
  <c r="BF21" i="47"/>
  <c r="BD30"/>
  <c r="BF24" i="45"/>
  <c r="BD30"/>
  <c r="BF30" s="1"/>
  <c r="BF21"/>
  <c r="BF18" i="47"/>
  <c r="BF27" i="46"/>
  <c r="BJ12" i="40"/>
  <c r="BJ6"/>
  <c r="BJ30"/>
  <c r="BJ24"/>
  <c r="BJ21"/>
  <c r="BJ15"/>
  <c r="BJ27"/>
  <c r="BJ9"/>
  <c r="BE27" i="49" l="1"/>
  <c r="BE18"/>
  <c r="BE9"/>
  <c r="BE12"/>
  <c r="BE30"/>
  <c r="BE15"/>
  <c r="BE6"/>
  <c r="BE21"/>
  <c r="BE24"/>
  <c r="BF27" i="48"/>
  <c r="BE24" s="1"/>
  <c r="BE18" i="46"/>
  <c r="BE21"/>
  <c r="BE24" i="42"/>
  <c r="BE27"/>
  <c r="BE18"/>
  <c r="BE21"/>
  <c r="BE15"/>
  <c r="BE30"/>
  <c r="BE6"/>
  <c r="BE12"/>
  <c r="BE9"/>
  <c r="BE27" i="44"/>
  <c r="BE21"/>
  <c r="BE30"/>
  <c r="BE15"/>
  <c r="BE9"/>
  <c r="BE6"/>
  <c r="BE24"/>
  <c r="BE12"/>
  <c r="BE18"/>
  <c r="BJ27" i="41"/>
  <c r="BJ6"/>
  <c r="BJ21"/>
  <c r="BJ18"/>
  <c r="BJ30"/>
  <c r="BJ24"/>
  <c r="BJ15"/>
  <c r="BJ12"/>
  <c r="BJ9"/>
  <c r="BJ12" i="12"/>
  <c r="BJ18"/>
  <c r="BJ6"/>
  <c r="BJ9"/>
  <c r="BJ27"/>
  <c r="BJ21"/>
  <c r="BJ30"/>
  <c r="BJ15"/>
  <c r="BJ33"/>
  <c r="BJ24"/>
  <c r="BF30" i="47"/>
  <c r="BE24"/>
  <c r="BE21"/>
  <c r="BE27"/>
  <c r="BE30"/>
  <c r="BE9"/>
  <c r="BE15"/>
  <c r="BE12"/>
  <c r="BE6"/>
  <c r="BE18"/>
  <c r="BE30" i="45"/>
  <c r="BE18"/>
  <c r="BE15"/>
  <c r="BE9"/>
  <c r="BE21"/>
  <c r="BE15" i="46"/>
  <c r="BE27"/>
  <c r="BE12"/>
  <c r="BE6"/>
  <c r="BE24"/>
  <c r="BE9"/>
  <c r="BE30"/>
  <c r="BE27" i="45"/>
  <c r="BE24"/>
  <c r="BE12"/>
  <c r="BE6"/>
  <c r="BE9" i="48" l="1"/>
  <c r="BE15"/>
  <c r="BE27"/>
  <c r="BE21"/>
  <c r="BE18"/>
  <c r="BE6"/>
  <c r="BE12"/>
  <c r="BE30"/>
</calcChain>
</file>

<file path=xl/sharedStrings.xml><?xml version="1.0" encoding="utf-8"?>
<sst xmlns="http://schemas.openxmlformats.org/spreadsheetml/2006/main" count="4655" uniqueCount="251">
  <si>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</si>
  <si>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</si>
  <si>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</si>
  <si>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</si>
  <si>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</si>
  <si>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</si>
  <si>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</si>
  <si>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</si>
  <si>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</si>
  <si>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</si>
  <si>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</si>
  <si>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</si>
  <si>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</si>
  <si>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</si>
  <si>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</si>
  <si>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</si>
  <si>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</si>
  <si>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</si>
  <si>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</si>
  <si>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</si>
  <si>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</si>
  <si>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</si>
  <si>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</si>
  <si>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</si>
  <si>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</si>
  <si>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</si>
  <si>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</si>
  <si>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</si>
  <si>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</si>
  <si>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</si>
  <si>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</si>
  <si>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</si>
  <si>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</si>
  <si>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</si>
  <si>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</si>
  <si>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</si>
  <si>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</si>
  <si>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</si>
  <si>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</si>
  <si>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</si>
  <si>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</si>
  <si>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</si>
  <si>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</si>
  <si>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</si>
  <si>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</si>
  <si>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</si>
  <si>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</si>
  <si>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</si>
  <si>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</si>
  <si>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</si>
  <si>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</si>
  <si>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</si>
  <si>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</si>
  <si>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</si>
  <si>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</si>
  <si>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</si>
  <si>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</si>
  <si>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</si>
  <si>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</si>
  <si>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</si>
  <si>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</si>
  <si>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</si>
  <si>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</si>
  <si>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</si>
  <si>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</si>
  <si>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</si>
  <si>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千代田</t>
    <rPh sb="0" eb="3">
      <t>チヨダ</t>
    </rPh>
    <phoneticPr fontId="2"/>
  </si>
  <si>
    <t>-</t>
    <phoneticPr fontId="2"/>
  </si>
  <si>
    <t>－</t>
    <phoneticPr fontId="2"/>
  </si>
  <si>
    <t>　バドミントンクラブ</t>
    <phoneticPr fontId="2"/>
  </si>
  <si>
    <t>(</t>
    <phoneticPr fontId="2"/>
  </si>
  <si>
    <t>)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</si>
  <si>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</si>
  <si>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</si>
  <si>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</si>
  <si>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</si>
  <si>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</si>
  <si>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</si>
  <si>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</si>
  <si>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</si>
  <si>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</si>
  <si>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</si>
  <si>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</si>
  <si>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</si>
  <si>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</si>
  <si>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</si>
  <si>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</si>
  <si>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</si>
  <si>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</si>
  <si>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</si>
  <si>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</si>
  <si>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</si>
  <si>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</si>
  <si>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</si>
  <si>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</si>
  <si>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</si>
  <si>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</si>
  <si>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</si>
  <si>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</si>
  <si>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</si>
  <si>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</si>
  <si>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</si>
  <si>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</si>
  <si>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</si>
  <si>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</si>
  <si>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</si>
  <si>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</si>
  <si>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</si>
  <si>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</si>
  <si>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</si>
  <si>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</si>
  <si>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</si>
  <si>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</si>
  <si>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</si>
  <si>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</si>
  <si>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</si>
  <si>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</si>
  <si>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</si>
  <si>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</si>
  <si>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</si>
  <si>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</si>
  <si>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</si>
  <si>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</si>
  <si>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</si>
  <si>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</si>
  <si>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Ｇ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</si>
  <si>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</si>
  <si>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</si>
  <si>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</si>
  <si>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</si>
  <si>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男子２部成績表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</si>
  <si>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平成29年度(第３１回)佐賀県バドミントンリーグ  男子３部成績表</t>
    <rPh sb="10" eb="11">
      <t>カイ</t>
    </rPh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</si>
  <si>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男子４部成績表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</si>
  <si>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男子５部成績表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</si>
  <si>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男子６部成績表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</si>
  <si>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男子７部成績表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</si>
  <si>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男子８部成績表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</si>
  <si>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</si>
  <si>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山内オール</t>
    <rPh sb="0" eb="2">
      <t>ヤマウチ</t>
    </rPh>
    <phoneticPr fontId="2"/>
  </si>
  <si>
    <t>太良クラブ　A</t>
    <rPh sb="0" eb="2">
      <t>タラ</t>
    </rPh>
    <phoneticPr fontId="2"/>
  </si>
  <si>
    <t>肥前クラブ</t>
    <rPh sb="0" eb="2">
      <t>ヒゼン</t>
    </rPh>
    <phoneticPr fontId="2"/>
  </si>
  <si>
    <t>七山モンキ－ズ</t>
    <rPh sb="0" eb="2">
      <t>ナナヤマ</t>
    </rPh>
    <phoneticPr fontId="2"/>
  </si>
  <si>
    <t>嘉瀬クラブ</t>
    <rPh sb="0" eb="2">
      <t>カセ</t>
    </rPh>
    <phoneticPr fontId="2"/>
  </si>
  <si>
    <t>傾奇御免</t>
    <rPh sb="0" eb="1">
      <t>ケイ</t>
    </rPh>
    <rPh sb="1" eb="2">
      <t>キ</t>
    </rPh>
    <rPh sb="2" eb="4">
      <t>ゴメン</t>
    </rPh>
    <phoneticPr fontId="2"/>
  </si>
  <si>
    <t>我流羽根球団A</t>
    <rPh sb="0" eb="2">
      <t>ガリュウ</t>
    </rPh>
    <rPh sb="2" eb="4">
      <t>ハネ</t>
    </rPh>
    <rPh sb="4" eb="6">
      <t>キュウダン</t>
    </rPh>
    <phoneticPr fontId="2"/>
  </si>
  <si>
    <t>鍋島クラブ　A</t>
    <rPh sb="0" eb="2">
      <t>ナベシマ</t>
    </rPh>
    <phoneticPr fontId="2"/>
  </si>
  <si>
    <t>多久クラブ</t>
    <rPh sb="0" eb="2">
      <t>タク</t>
    </rPh>
    <phoneticPr fontId="2"/>
  </si>
  <si>
    <t>玄海</t>
    <rPh sb="0" eb="2">
      <t>ゲンカイ</t>
    </rPh>
    <phoneticPr fontId="2"/>
  </si>
  <si>
    <t>伊万里クラブ</t>
    <rPh sb="0" eb="3">
      <t>イマリ</t>
    </rPh>
    <phoneticPr fontId="2"/>
  </si>
  <si>
    <t>遊羽球会</t>
    <rPh sb="0" eb="1">
      <t>アソ</t>
    </rPh>
    <rPh sb="1" eb="2">
      <t>ハネ</t>
    </rPh>
    <rPh sb="2" eb="3">
      <t>キュウ</t>
    </rPh>
    <rPh sb="3" eb="4">
      <t>カイ</t>
    </rPh>
    <phoneticPr fontId="2"/>
  </si>
  <si>
    <t>佐賀大学　A</t>
    <rPh sb="0" eb="2">
      <t>サガ</t>
    </rPh>
    <rPh sb="2" eb="4">
      <t>ダイガク</t>
    </rPh>
    <phoneticPr fontId="2"/>
  </si>
  <si>
    <t>佐賀大学OB</t>
    <rPh sb="0" eb="2">
      <t>サガ</t>
    </rPh>
    <rPh sb="2" eb="4">
      <t>ダイガク</t>
    </rPh>
    <phoneticPr fontId="2"/>
  </si>
  <si>
    <t>若楠アミーゴ</t>
    <rPh sb="0" eb="2">
      <t>ワカクス</t>
    </rPh>
    <phoneticPr fontId="2"/>
  </si>
  <si>
    <t>鍋島クラブ　Z</t>
    <rPh sb="0" eb="2">
      <t>ナベシマ</t>
    </rPh>
    <phoneticPr fontId="2"/>
  </si>
  <si>
    <t>北川副</t>
    <rPh sb="0" eb="1">
      <t>キタ</t>
    </rPh>
    <rPh sb="1" eb="3">
      <t>カワソエ</t>
    </rPh>
    <phoneticPr fontId="2"/>
  </si>
  <si>
    <t>バドクラブ　A</t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</si>
  <si>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</si>
  <si>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火曜クラブ　A</t>
    <rPh sb="0" eb="2">
      <t>カヨウ</t>
    </rPh>
    <phoneticPr fontId="2"/>
  </si>
  <si>
    <t>鍋島クラブ　X</t>
    <rPh sb="0" eb="2">
      <t>ナベシマ</t>
    </rPh>
    <phoneticPr fontId="2"/>
  </si>
  <si>
    <t>千代田クラブ</t>
    <rPh sb="0" eb="3">
      <t>チヨダ</t>
    </rPh>
    <phoneticPr fontId="2"/>
  </si>
  <si>
    <t>ツヨポンズ</t>
    <phoneticPr fontId="2"/>
  </si>
  <si>
    <t>ダイナマイト　２</t>
    <phoneticPr fontId="2"/>
  </si>
  <si>
    <t>循誘クラブ</t>
    <rPh sb="0" eb="2">
      <t>ジュンユウ</t>
    </rPh>
    <phoneticPr fontId="2"/>
  </si>
  <si>
    <t>ＡＭＣ</t>
    <phoneticPr fontId="2"/>
  </si>
  <si>
    <t>北方エンゼルス</t>
    <rPh sb="0" eb="2">
      <t>キタガタ</t>
    </rPh>
    <phoneticPr fontId="2"/>
  </si>
  <si>
    <t>目達原クラブ　A</t>
    <rPh sb="0" eb="3">
      <t>メタバル</t>
    </rPh>
    <phoneticPr fontId="2"/>
  </si>
  <si>
    <t>Ａ</t>
    <phoneticPr fontId="2"/>
  </si>
  <si>
    <t>Ｂ</t>
    <phoneticPr fontId="2"/>
  </si>
  <si>
    <t>ムーヴ</t>
    <phoneticPr fontId="2"/>
  </si>
  <si>
    <t>Ｃ</t>
    <phoneticPr fontId="2"/>
  </si>
  <si>
    <t>Ｄ</t>
    <phoneticPr fontId="2"/>
  </si>
  <si>
    <t>Ｅ</t>
    <phoneticPr fontId="2"/>
  </si>
  <si>
    <t>　　　　　　　　　ＢＣ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</si>
  <si>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</si>
  <si>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</si>
  <si>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</si>
  <si>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</si>
  <si>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</si>
  <si>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</si>
  <si>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バドクラブ Ａ</t>
    <phoneticPr fontId="2"/>
  </si>
  <si>
    <t>宮島醤油</t>
    <rPh sb="0" eb="2">
      <t>ミヤジマ</t>
    </rPh>
    <rPh sb="2" eb="4">
      <t>ショウユ</t>
    </rPh>
    <phoneticPr fontId="2"/>
  </si>
  <si>
    <t>朝日クラブ</t>
    <rPh sb="0" eb="2">
      <t>アサヒ</t>
    </rPh>
    <phoneticPr fontId="2"/>
  </si>
  <si>
    <t>佐賀県庁</t>
    <rPh sb="0" eb="2">
      <t>サガ</t>
    </rPh>
    <rPh sb="2" eb="4">
      <t>ケンチョウ</t>
    </rPh>
    <phoneticPr fontId="2"/>
  </si>
  <si>
    <t>バドクラブ</t>
    <phoneticPr fontId="2"/>
  </si>
  <si>
    <t>久保田クラブ</t>
    <rPh sb="0" eb="3">
      <t>クボタ</t>
    </rPh>
    <phoneticPr fontId="2"/>
  </si>
  <si>
    <t>カチガラス</t>
    <phoneticPr fontId="2"/>
  </si>
  <si>
    <t>小城クラブ</t>
    <rPh sb="0" eb="2">
      <t>オギ</t>
    </rPh>
    <phoneticPr fontId="2"/>
  </si>
  <si>
    <t>目達原クラブＢ</t>
    <rPh sb="0" eb="3">
      <t>メタバル</t>
    </rPh>
    <phoneticPr fontId="2"/>
  </si>
  <si>
    <t>有田</t>
    <rPh sb="0" eb="2">
      <t>アリタ</t>
    </rPh>
    <phoneticPr fontId="2"/>
  </si>
  <si>
    <t>佐賀大学　Ｂ</t>
    <rPh sb="0" eb="2">
      <t>サガ</t>
    </rPh>
    <rPh sb="2" eb="4">
      <t>ダイガク</t>
    </rPh>
    <phoneticPr fontId="2"/>
  </si>
  <si>
    <t>ＰＡＤＤＬＥ</t>
    <phoneticPr fontId="2"/>
  </si>
  <si>
    <t>ＳＢクラブ</t>
    <phoneticPr fontId="2"/>
  </si>
  <si>
    <t>ＳＵＭＣＯ</t>
    <phoneticPr fontId="2"/>
  </si>
  <si>
    <t>ホワイト</t>
    <phoneticPr fontId="2"/>
  </si>
  <si>
    <t>ストーンズ</t>
    <phoneticPr fontId="2"/>
  </si>
  <si>
    <t>バドクラブ　Ｂ</t>
    <phoneticPr fontId="2"/>
  </si>
  <si>
    <t>川副ＯＢ会</t>
    <rPh sb="0" eb="2">
      <t>カワソエ</t>
    </rPh>
    <rPh sb="4" eb="5">
      <t>カイ</t>
    </rPh>
    <phoneticPr fontId="2"/>
  </si>
  <si>
    <t>バドクラブ　Ｂ</t>
    <phoneticPr fontId="2"/>
  </si>
  <si>
    <t>シニア</t>
    <phoneticPr fontId="2"/>
  </si>
  <si>
    <t>巨勢バドクラブ</t>
    <rPh sb="0" eb="2">
      <t>コセ</t>
    </rPh>
    <phoneticPr fontId="2"/>
  </si>
  <si>
    <t>ネイブル</t>
    <phoneticPr fontId="2"/>
  </si>
  <si>
    <t>ヨワネックス</t>
    <phoneticPr fontId="2"/>
  </si>
  <si>
    <t>ジャンボ</t>
    <phoneticPr fontId="2"/>
  </si>
  <si>
    <t>Ｓ　Ｃ</t>
    <phoneticPr fontId="2"/>
  </si>
  <si>
    <t>浜クラブ</t>
    <rPh sb="0" eb="1">
      <t>ハマ</t>
    </rPh>
    <phoneticPr fontId="2"/>
  </si>
  <si>
    <t>小柳記念病院</t>
    <rPh sb="0" eb="2">
      <t>コヤナギ</t>
    </rPh>
    <rPh sb="2" eb="4">
      <t>キネン</t>
    </rPh>
    <rPh sb="4" eb="6">
      <t>ビョウイン</t>
    </rPh>
    <phoneticPr fontId="2"/>
  </si>
  <si>
    <t>Ｔｅａｍ鹿島</t>
    <rPh sb="4" eb="6">
      <t>カシマ</t>
    </rPh>
    <phoneticPr fontId="2"/>
  </si>
  <si>
    <t>Ｍｅｄｓ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</si>
  <si>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</si>
  <si>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</si>
  <si>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</si>
  <si>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</si>
  <si>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</si>
  <si>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CLUB  ZERO A</t>
    <phoneticPr fontId="2"/>
  </si>
  <si>
    <t>Ｆ</t>
    <phoneticPr fontId="2"/>
  </si>
  <si>
    <t>Ｇ</t>
    <phoneticPr fontId="2"/>
  </si>
  <si>
    <t>Ｈ</t>
    <phoneticPr fontId="2"/>
  </si>
  <si>
    <t>　</t>
    <phoneticPr fontId="2"/>
  </si>
  <si>
    <t>I</t>
    <phoneticPr fontId="2"/>
  </si>
  <si>
    <t>J</t>
    <phoneticPr fontId="2"/>
  </si>
  <si>
    <t>Ｃ-ｍａｘ</t>
    <phoneticPr fontId="2"/>
  </si>
  <si>
    <t>ＳＩＣ</t>
    <phoneticPr fontId="2"/>
  </si>
  <si>
    <t>Ｃｒａｚｙ</t>
    <phoneticPr fontId="2"/>
  </si>
  <si>
    <t>Ｏｅｎｇｅ</t>
    <phoneticPr fontId="2"/>
  </si>
  <si>
    <t>我流羽根球団Ｂ</t>
    <rPh sb="0" eb="2">
      <t>ガリュウ</t>
    </rPh>
    <rPh sb="2" eb="4">
      <t>ハネ</t>
    </rPh>
    <rPh sb="4" eb="6">
      <t>キュウダン</t>
    </rPh>
    <phoneticPr fontId="2"/>
  </si>
  <si>
    <t>Ｈａｅｒｔ</t>
    <phoneticPr fontId="2"/>
  </si>
  <si>
    <t>Ｂｅａｔ</t>
    <phoneticPr fontId="2"/>
  </si>
  <si>
    <t>大町</t>
    <rPh sb="0" eb="2">
      <t>オオマチ</t>
    </rPh>
    <phoneticPr fontId="2"/>
  </si>
  <si>
    <t>ＢＩＧＢＡＮ</t>
    <phoneticPr fontId="2"/>
  </si>
  <si>
    <t>　　スターズ</t>
    <phoneticPr fontId="2"/>
  </si>
  <si>
    <t>城西ウエンズ</t>
    <rPh sb="0" eb="2">
      <t>ジョウサイ</t>
    </rPh>
    <phoneticPr fontId="2"/>
  </si>
  <si>
    <t>デイズ</t>
    <phoneticPr fontId="2"/>
  </si>
  <si>
    <t>ダイナマイト １</t>
    <phoneticPr fontId="2"/>
  </si>
  <si>
    <t>　　　　　　　ＢＣ</t>
    <phoneticPr fontId="2"/>
  </si>
  <si>
    <t>浜玉</t>
    <rPh sb="0" eb="2">
      <t>ハマタマ</t>
    </rPh>
    <phoneticPr fontId="2"/>
  </si>
  <si>
    <t>フェニックス</t>
  </si>
  <si>
    <t>佐大医学部</t>
    <rPh sb="0" eb="1">
      <t>サ</t>
    </rPh>
    <rPh sb="1" eb="2">
      <t>ダイ</t>
    </rPh>
    <rPh sb="2" eb="4">
      <t>イガク</t>
    </rPh>
    <rPh sb="4" eb="5">
      <t>ブ</t>
    </rPh>
    <phoneticPr fontId="2"/>
  </si>
  <si>
    <t>山内Jr</t>
    <rPh sb="0" eb="2">
      <t>ヤマウチ</t>
    </rPh>
    <phoneticPr fontId="2"/>
  </si>
  <si>
    <t>バドクラブ</t>
  </si>
  <si>
    <t>CLUB ZERO　Ｂ</t>
    <phoneticPr fontId="2"/>
  </si>
  <si>
    <t>バドキチクラブ</t>
    <phoneticPr fontId="2"/>
  </si>
  <si>
    <t>太良クラブ Ｂ</t>
    <rPh sb="0" eb="2">
      <t>タラ</t>
    </rPh>
    <phoneticPr fontId="2"/>
  </si>
  <si>
    <t>ＲＥＤＳＴＥＲ</t>
    <phoneticPr fontId="2"/>
  </si>
  <si>
    <t>ＣＭＢ（佐賀)</t>
    <rPh sb="4" eb="6">
      <t>サガ</t>
    </rPh>
    <phoneticPr fontId="2"/>
  </si>
  <si>
    <t>火曜クラブ Ｂ</t>
    <rPh sb="0" eb="2">
      <t>カヨウ</t>
    </rPh>
    <phoneticPr fontId="2"/>
  </si>
  <si>
    <t>佐賀市役所 Ａ</t>
    <rPh sb="0" eb="5">
      <t>サガシヤクショ</t>
    </rPh>
    <phoneticPr fontId="2"/>
  </si>
  <si>
    <t>城西</t>
    <rPh sb="0" eb="2">
      <t>ジョウサイ</t>
    </rPh>
    <phoneticPr fontId="2"/>
  </si>
  <si>
    <t>オールデイズ</t>
    <phoneticPr fontId="2"/>
  </si>
  <si>
    <t>佐賀市役所 Ｂ</t>
    <rPh sb="0" eb="5">
      <t>サガシヤクショ</t>
    </rPh>
    <phoneticPr fontId="2"/>
  </si>
  <si>
    <t>Ｈａｎｅｐｏｎ</t>
    <phoneticPr fontId="2"/>
  </si>
  <si>
    <t>目達原クラブ Ｂ</t>
    <rPh sb="0" eb="3">
      <t>メタバル</t>
    </rPh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</si>
</sst>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0" borderId="0" xfId="0" applyFont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17" xfId="0" applyFont="1" applyBorder="1" applyAlignment="1">
      <alignment horizontal="right"/>
    </xf>
    <xf numFmtId="49" fontId="4" fillId="0" borderId="0" xfId="0" applyNumberFormat="1" applyFont="1"/>
    <xf numFmtId="0" fontId="4" fillId="0" borderId="3" xfId="0" quotePrefix="1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0" xfId="0" applyFont="1"/>
    <xf numFmtId="0" fontId="4" fillId="2" borderId="25" xfId="0" applyFont="1" applyFill="1" applyBorder="1"/>
    <xf numFmtId="0" fontId="4" fillId="3" borderId="25" xfId="0" applyFont="1" applyFill="1" applyBorder="1"/>
    <xf numFmtId="0" fontId="4" fillId="4" borderId="25" xfId="0" applyFont="1" applyFill="1" applyBorder="1"/>
    <xf numFmtId="0" fontId="4" fillId="0" borderId="1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2" fillId="0" borderId="2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12424" name="Line 2"/>
        <xdr:cNvSpPr>
          <a:spLocks noChangeShapeType="1"/>
        </xdr:cNvSpPr>
      </xdr:nvSpPr>
      <xdr:spPr bwMode="auto">
        <a:xfrm>
          <a:off x="1006474" y="733424"/>
          <a:ext cx="6981825" cy="5311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12468" name="直線コネクタ 2"/>
        <xdr:cNvCxnSpPr>
          <a:cxnSpLocks noChangeShapeType="1"/>
          <a:endCxn id="12424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1451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11452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opLeftCell="A11" zoomScale="75" zoomScaleNormal="75" workbookViewId="0">
      <selection activeCell="AK32" sqref="AK32"/>
    </sheetView>
  </sheetViews>
  <sheetFormatPr defaultRowHeight="13.5"/>
  <cols>
    <col min="1" max="1" width="13.125" style="151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6"/>
      <c r="B3" s="10"/>
      <c r="C3" s="11"/>
      <c r="D3" s="11" t="s">
        <v>37</v>
      </c>
      <c r="E3" s="11"/>
      <c r="F3" s="11"/>
      <c r="G3" s="10"/>
      <c r="H3" s="11"/>
      <c r="I3" s="11" t="s">
        <v>38</v>
      </c>
      <c r="J3" s="11"/>
      <c r="K3" s="11"/>
      <c r="L3" s="10"/>
      <c r="M3" s="11"/>
      <c r="N3" s="11" t="s">
        <v>39</v>
      </c>
      <c r="O3" s="11"/>
      <c r="P3" s="11"/>
      <c r="Q3" s="10"/>
      <c r="R3" s="11"/>
      <c r="S3" s="11" t="s">
        <v>40</v>
      </c>
      <c r="T3" s="11"/>
      <c r="U3" s="11"/>
      <c r="V3" s="10"/>
      <c r="W3" s="11"/>
      <c r="X3" s="11" t="s">
        <v>41</v>
      </c>
      <c r="Y3" s="11"/>
      <c r="Z3" s="11"/>
      <c r="AA3" s="10"/>
      <c r="AB3" s="11"/>
      <c r="AC3" s="11" t="s">
        <v>42</v>
      </c>
      <c r="AD3" s="11"/>
      <c r="AE3" s="11"/>
      <c r="AF3" s="10"/>
      <c r="AG3" s="11"/>
      <c r="AH3" s="11" t="s">
        <v>43</v>
      </c>
      <c r="AI3" s="11"/>
      <c r="AJ3" s="11"/>
      <c r="AK3" s="10"/>
      <c r="AL3" s="11"/>
      <c r="AM3" s="11" t="s">
        <v>44</v>
      </c>
      <c r="AN3" s="11"/>
      <c r="AO3" s="11"/>
      <c r="AP3" s="10"/>
      <c r="AQ3" s="11"/>
      <c r="AR3" s="11" t="s">
        <v>45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47</v>
      </c>
      <c r="BD4" s="20"/>
      <c r="BE4" s="20"/>
      <c r="BF4" s="22" t="s">
        <v>48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208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58" t="s">
        <v>232</v>
      </c>
      <c r="B6" s="28"/>
      <c r="C6" s="29"/>
      <c r="D6" s="137"/>
      <c r="E6" s="29"/>
      <c r="F6" s="29"/>
      <c r="G6" s="28"/>
      <c r="H6" s="67"/>
      <c r="I6" s="67" t="s">
        <v>51</v>
      </c>
      <c r="J6" s="67"/>
      <c r="K6" s="30"/>
      <c r="L6" s="28"/>
      <c r="M6" s="67"/>
      <c r="N6" s="67" t="s">
        <v>51</v>
      </c>
      <c r="O6" s="67"/>
      <c r="P6" s="30"/>
      <c r="Q6" s="28"/>
      <c r="R6" s="67">
        <v>3</v>
      </c>
      <c r="S6" s="67" t="s">
        <v>51</v>
      </c>
      <c r="T6" s="67">
        <v>0</v>
      </c>
      <c r="U6" s="30"/>
      <c r="V6" s="28"/>
      <c r="W6" s="67">
        <v>2</v>
      </c>
      <c r="X6" s="67" t="s">
        <v>51</v>
      </c>
      <c r="Y6" s="67">
        <v>1</v>
      </c>
      <c r="Z6" s="30"/>
      <c r="AA6" s="28"/>
      <c r="AB6" s="67"/>
      <c r="AC6" s="67" t="s">
        <v>51</v>
      </c>
      <c r="AD6" s="67"/>
      <c r="AE6" s="30"/>
      <c r="AF6" s="28"/>
      <c r="AG6" s="67">
        <v>2</v>
      </c>
      <c r="AH6" s="67" t="s">
        <v>51</v>
      </c>
      <c r="AI6" s="67">
        <v>1</v>
      </c>
      <c r="AJ6" s="30"/>
      <c r="AK6" s="28"/>
      <c r="AL6" s="67"/>
      <c r="AM6" s="67" t="s">
        <v>51</v>
      </c>
      <c r="AN6" s="67"/>
      <c r="AO6" s="30"/>
      <c r="AP6" s="28"/>
      <c r="AQ6" s="67"/>
      <c r="AR6" s="67" t="s">
        <v>51</v>
      </c>
      <c r="AS6" s="67"/>
      <c r="AT6" s="29"/>
      <c r="AU6" s="28"/>
      <c r="AV6" s="67"/>
      <c r="AW6" s="67" t="s">
        <v>51</v>
      </c>
      <c r="AX6" s="67"/>
      <c r="AY6" s="29"/>
      <c r="AZ6" s="82">
        <f>+B5+G5+L5+Q5+V5+AA5+AF5+AK5+AP5+AU5</f>
        <v>6</v>
      </c>
      <c r="BA6" s="35">
        <f>+C5+H5+M5+R5+W5+AB5+AG5+AL5+AQ5+AV5</f>
        <v>3</v>
      </c>
      <c r="BB6" s="36">
        <f>+AZ6+BA6</f>
        <v>9</v>
      </c>
      <c r="BC6" s="35">
        <f>+C6+H6+M6+R6+W6+AB6+AG6+AL6+AQ6+AV6</f>
        <v>7</v>
      </c>
      <c r="BD6" s="35" t="s">
        <v>31</v>
      </c>
      <c r="BE6" s="35">
        <f>+E6+J6+O6+T6+Y6+AD6+AI6+AN6+AS6+AX6</f>
        <v>2</v>
      </c>
      <c r="BF6" s="37">
        <f>+C7+H7+M7+R7+W7+AB7+AG7+AL7+AQ7+AV7</f>
        <v>15</v>
      </c>
      <c r="BG6" s="35" t="s">
        <v>31</v>
      </c>
      <c r="BH6" s="36">
        <f>+E7+J7+O7+T7+Y7+AD7+AI7+AN7+AS7+AX7</f>
        <v>6</v>
      </c>
      <c r="BI6" s="83">
        <f>IF(BH6=0,"10.000",BF6/(BF6+BH6)*10)</f>
        <v>7.1428571428571432</v>
      </c>
      <c r="BJ6" s="105">
        <f>RANK(BK6,$BK$6:$BK$33)</f>
        <v>3</v>
      </c>
      <c r="BK6" s="38">
        <f>BB6*1000+BA6*100+BE7*10+BI6</f>
        <v>9357.1428571428569</v>
      </c>
    </row>
    <row r="7" spans="1:63" ht="14.25" customHeight="1">
      <c r="A7" s="149"/>
      <c r="B7" s="40"/>
      <c r="C7" s="41"/>
      <c r="D7" s="41"/>
      <c r="E7" s="41"/>
      <c r="F7" s="41"/>
      <c r="G7" s="40" t="s">
        <v>52</v>
      </c>
      <c r="H7" s="68"/>
      <c r="I7" s="68" t="s">
        <v>51</v>
      </c>
      <c r="J7" s="68"/>
      <c r="K7" s="42" t="s">
        <v>53</v>
      </c>
      <c r="L7" s="40" t="s">
        <v>52</v>
      </c>
      <c r="M7" s="68"/>
      <c r="N7" s="68" t="s">
        <v>51</v>
      </c>
      <c r="O7" s="68"/>
      <c r="P7" s="42" t="s">
        <v>53</v>
      </c>
      <c r="Q7" s="40" t="s">
        <v>52</v>
      </c>
      <c r="R7" s="68">
        <v>6</v>
      </c>
      <c r="S7" s="68" t="s">
        <v>51</v>
      </c>
      <c r="T7" s="68">
        <v>1</v>
      </c>
      <c r="U7" s="42" t="s">
        <v>53</v>
      </c>
      <c r="V7" s="40" t="s">
        <v>52</v>
      </c>
      <c r="W7" s="68">
        <v>4</v>
      </c>
      <c r="X7" s="68" t="s">
        <v>51</v>
      </c>
      <c r="Y7" s="68">
        <v>2</v>
      </c>
      <c r="Z7" s="42" t="s">
        <v>53</v>
      </c>
      <c r="AA7" s="40" t="s">
        <v>52</v>
      </c>
      <c r="AB7" s="68"/>
      <c r="AC7" s="68" t="s">
        <v>51</v>
      </c>
      <c r="AD7" s="68"/>
      <c r="AE7" s="42" t="s">
        <v>53</v>
      </c>
      <c r="AF7" s="40" t="s">
        <v>52</v>
      </c>
      <c r="AG7" s="68">
        <v>5</v>
      </c>
      <c r="AH7" s="68" t="s">
        <v>51</v>
      </c>
      <c r="AI7" s="68">
        <v>3</v>
      </c>
      <c r="AJ7" s="42" t="s">
        <v>53</v>
      </c>
      <c r="AK7" s="40" t="s">
        <v>52</v>
      </c>
      <c r="AL7" s="68"/>
      <c r="AM7" s="68" t="s">
        <v>51</v>
      </c>
      <c r="AN7" s="68"/>
      <c r="AO7" s="42" t="s">
        <v>53</v>
      </c>
      <c r="AP7" s="40" t="s">
        <v>52</v>
      </c>
      <c r="AQ7" s="68"/>
      <c r="AR7" s="68" t="s">
        <v>51</v>
      </c>
      <c r="AS7" s="68"/>
      <c r="AT7" s="41" t="s">
        <v>53</v>
      </c>
      <c r="AU7" s="40" t="s">
        <v>52</v>
      </c>
      <c r="AV7" s="68"/>
      <c r="AW7" s="68" t="s">
        <v>51</v>
      </c>
      <c r="AX7" s="68"/>
      <c r="AY7" s="41" t="s">
        <v>53</v>
      </c>
      <c r="AZ7" s="84"/>
      <c r="BA7" s="85"/>
      <c r="BB7" s="86"/>
      <c r="BC7" s="85"/>
      <c r="BD7" s="85"/>
      <c r="BE7" s="87">
        <f>+BC6-BE6</f>
        <v>5</v>
      </c>
      <c r="BF7" s="88"/>
      <c r="BG7" s="85"/>
      <c r="BH7" s="86"/>
      <c r="BI7" s="89"/>
      <c r="BJ7" s="106"/>
      <c r="BK7" s="90"/>
    </row>
    <row r="8" spans="1:63" ht="14.25" customHeight="1">
      <c r="A8" s="148" t="s">
        <v>209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148" t="s">
        <v>230</v>
      </c>
      <c r="B9" s="28"/>
      <c r="C9" s="46">
        <f>J6</f>
        <v>0</v>
      </c>
      <c r="D9" s="29" t="s">
        <v>56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56</v>
      </c>
      <c r="O9" s="67"/>
      <c r="P9" s="29"/>
      <c r="Q9" s="28"/>
      <c r="R9" s="67"/>
      <c r="S9" s="67" t="s">
        <v>56</v>
      </c>
      <c r="T9" s="67"/>
      <c r="U9" s="29"/>
      <c r="V9" s="28"/>
      <c r="W9" s="67">
        <v>2</v>
      </c>
      <c r="X9" s="67" t="s">
        <v>56</v>
      </c>
      <c r="Y9" s="67">
        <v>1</v>
      </c>
      <c r="Z9" s="29"/>
      <c r="AA9" s="28"/>
      <c r="AB9" s="67">
        <v>3</v>
      </c>
      <c r="AC9" s="67" t="s">
        <v>56</v>
      </c>
      <c r="AD9" s="67">
        <v>0</v>
      </c>
      <c r="AE9" s="29"/>
      <c r="AF9" s="28"/>
      <c r="AG9" s="67"/>
      <c r="AH9" s="67" t="s">
        <v>56</v>
      </c>
      <c r="AI9" s="67"/>
      <c r="AJ9" s="29"/>
      <c r="AK9" s="28"/>
      <c r="AL9" s="67">
        <v>1</v>
      </c>
      <c r="AM9" s="67" t="s">
        <v>56</v>
      </c>
      <c r="AN9" s="67">
        <v>2</v>
      </c>
      <c r="AO9" s="29"/>
      <c r="AP9" s="28"/>
      <c r="AQ9" s="67"/>
      <c r="AR9" s="67" t="s">
        <v>56</v>
      </c>
      <c r="AS9" s="67"/>
      <c r="AT9" s="29"/>
      <c r="AU9" s="28"/>
      <c r="AV9" s="67"/>
      <c r="AW9" s="67" t="s">
        <v>56</v>
      </c>
      <c r="AX9" s="67"/>
      <c r="AY9" s="29"/>
      <c r="AZ9" s="82">
        <f>+B8+G8+L8+Q8+V8+AA8+AF8+AK8+AP8+AU8</f>
        <v>6</v>
      </c>
      <c r="BA9" s="35">
        <f>+C8+H8+M8+R8+W8+AB8+AG8+AL8+AQ8+AV8</f>
        <v>2</v>
      </c>
      <c r="BB9" s="36">
        <f>+AZ9+BA9</f>
        <v>8</v>
      </c>
      <c r="BC9" s="35">
        <f>+C9+H9+M9+R9+W9+AB9+AG9+AL9+AQ9+AV9</f>
        <v>6</v>
      </c>
      <c r="BD9" s="35" t="s">
        <v>57</v>
      </c>
      <c r="BE9" s="35">
        <f>+E9+J9+O9+T9+Y9+AD9+AI9+AN9+AS9+AX9</f>
        <v>3</v>
      </c>
      <c r="BF9" s="37">
        <f>+C10+H10+M10+R10+W10+AB10+AG10+AL10+AQ10+AV10</f>
        <v>14</v>
      </c>
      <c r="BG9" s="35" t="s">
        <v>57</v>
      </c>
      <c r="BH9" s="36">
        <f>+E10+J10+O10+T10+Y10+AD10+AI10+AN10+AS10+AX10</f>
        <v>7</v>
      </c>
      <c r="BI9" s="83">
        <f>IF(BH9=0,"10.000",BF9/(BF9+BH9)*10)</f>
        <v>6.6666666666666661</v>
      </c>
      <c r="BJ9" s="105">
        <f>RANK(BK9,$BK$6:$BK$33)</f>
        <v>4</v>
      </c>
      <c r="BK9" s="38">
        <f>BB9*1000+BA9*100+BE10*10+BI9</f>
        <v>8236.6666666666661</v>
      </c>
    </row>
    <row r="10" spans="1:63" ht="14.25" customHeight="1">
      <c r="A10" s="157" t="s">
        <v>231</v>
      </c>
      <c r="B10" s="40" t="s">
        <v>58</v>
      </c>
      <c r="C10" s="52">
        <f>J7</f>
        <v>0</v>
      </c>
      <c r="D10" s="41" t="s">
        <v>56</v>
      </c>
      <c r="E10" s="52">
        <f>H7</f>
        <v>0</v>
      </c>
      <c r="F10" s="42" t="s">
        <v>59</v>
      </c>
      <c r="G10" s="40"/>
      <c r="H10" s="41"/>
      <c r="I10" s="29"/>
      <c r="J10" s="29"/>
      <c r="K10" s="29"/>
      <c r="L10" s="28" t="s">
        <v>58</v>
      </c>
      <c r="M10" s="67"/>
      <c r="N10" s="67" t="s">
        <v>56</v>
      </c>
      <c r="O10" s="67"/>
      <c r="P10" s="29" t="s">
        <v>59</v>
      </c>
      <c r="Q10" s="28" t="s">
        <v>58</v>
      </c>
      <c r="R10" s="67"/>
      <c r="S10" s="67" t="s">
        <v>56</v>
      </c>
      <c r="T10" s="67"/>
      <c r="U10" s="29" t="s">
        <v>59</v>
      </c>
      <c r="V10" s="28" t="s">
        <v>58</v>
      </c>
      <c r="W10" s="67">
        <v>5</v>
      </c>
      <c r="X10" s="67" t="s">
        <v>56</v>
      </c>
      <c r="Y10" s="67">
        <v>3</v>
      </c>
      <c r="Z10" s="29" t="s">
        <v>59</v>
      </c>
      <c r="AA10" s="28" t="s">
        <v>58</v>
      </c>
      <c r="AB10" s="67">
        <v>6</v>
      </c>
      <c r="AC10" s="67" t="s">
        <v>56</v>
      </c>
      <c r="AD10" s="67">
        <v>0</v>
      </c>
      <c r="AE10" s="29" t="s">
        <v>59</v>
      </c>
      <c r="AF10" s="28" t="s">
        <v>58</v>
      </c>
      <c r="AG10" s="67"/>
      <c r="AH10" s="67" t="s">
        <v>56</v>
      </c>
      <c r="AI10" s="67"/>
      <c r="AJ10" s="29" t="s">
        <v>59</v>
      </c>
      <c r="AK10" s="28" t="s">
        <v>58</v>
      </c>
      <c r="AL10" s="67">
        <v>3</v>
      </c>
      <c r="AM10" s="67" t="s">
        <v>56</v>
      </c>
      <c r="AN10" s="67">
        <v>4</v>
      </c>
      <c r="AO10" s="29" t="s">
        <v>59</v>
      </c>
      <c r="AP10" s="28" t="s">
        <v>58</v>
      </c>
      <c r="AQ10" s="67"/>
      <c r="AR10" s="67" t="s">
        <v>56</v>
      </c>
      <c r="AS10" s="67"/>
      <c r="AT10" s="29" t="s">
        <v>59</v>
      </c>
      <c r="AU10" s="40" t="s">
        <v>58</v>
      </c>
      <c r="AV10" s="68"/>
      <c r="AW10" s="68" t="s">
        <v>56</v>
      </c>
      <c r="AX10" s="68"/>
      <c r="AY10" s="41" t="s">
        <v>59</v>
      </c>
      <c r="AZ10" s="84"/>
      <c r="BA10" s="35"/>
      <c r="BB10" s="36"/>
      <c r="BC10" s="35"/>
      <c r="BD10" s="35"/>
      <c r="BE10" s="87">
        <f>+BC9-BE9</f>
        <v>3</v>
      </c>
      <c r="BF10" s="37"/>
      <c r="BG10" s="35"/>
      <c r="BH10" s="36"/>
      <c r="BI10" s="83"/>
      <c r="BJ10" s="106"/>
      <c r="BK10" s="38"/>
    </row>
    <row r="11" spans="1:63" ht="14.25" customHeight="1">
      <c r="A11" s="150" t="s">
        <v>210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148" t="s">
        <v>138</v>
      </c>
      <c r="B12" s="28"/>
      <c r="C12" s="46">
        <f>O6</f>
        <v>0</v>
      </c>
      <c r="D12" s="29" t="s">
        <v>56</v>
      </c>
      <c r="E12" s="46">
        <f>M6</f>
        <v>0</v>
      </c>
      <c r="F12" s="29"/>
      <c r="G12" s="28"/>
      <c r="H12" s="46">
        <f>O9</f>
        <v>0</v>
      </c>
      <c r="I12" s="46" t="s">
        <v>56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56</v>
      </c>
      <c r="T12" s="67"/>
      <c r="U12" s="29"/>
      <c r="V12" s="28"/>
      <c r="W12" s="67"/>
      <c r="X12" s="67" t="s">
        <v>56</v>
      </c>
      <c r="Y12" s="67"/>
      <c r="Z12" s="29"/>
      <c r="AA12" s="28"/>
      <c r="AB12" s="67">
        <v>3</v>
      </c>
      <c r="AC12" s="67" t="s">
        <v>56</v>
      </c>
      <c r="AD12" s="67">
        <v>0</v>
      </c>
      <c r="AE12" s="29"/>
      <c r="AF12" s="28"/>
      <c r="AG12" s="67">
        <v>2</v>
      </c>
      <c r="AH12" s="67" t="s">
        <v>56</v>
      </c>
      <c r="AI12" s="67">
        <v>1</v>
      </c>
      <c r="AJ12" s="45"/>
      <c r="AK12" s="65"/>
      <c r="AL12" s="67"/>
      <c r="AM12" s="67" t="s">
        <v>56</v>
      </c>
      <c r="AN12" s="67"/>
      <c r="AO12" s="45"/>
      <c r="AP12" s="65"/>
      <c r="AQ12" s="67">
        <v>2</v>
      </c>
      <c r="AR12" s="67" t="s">
        <v>56</v>
      </c>
      <c r="AS12" s="67">
        <v>1</v>
      </c>
      <c r="AT12" s="29"/>
      <c r="AU12" s="28"/>
      <c r="AV12" s="67"/>
      <c r="AW12" s="67" t="s">
        <v>56</v>
      </c>
      <c r="AX12" s="67"/>
      <c r="AY12" s="29"/>
      <c r="AZ12" s="82">
        <f>+B11+G11+L11+Q11+V11+AA11+AF11+AK11+AP11+AU11</f>
        <v>6</v>
      </c>
      <c r="BA12" s="35">
        <f>+C11+H11+M11+R11+W11+AB11+AG11+AL11+AQ11+AV11</f>
        <v>3</v>
      </c>
      <c r="BB12" s="36">
        <f>+AZ12+BA12</f>
        <v>9</v>
      </c>
      <c r="BC12" s="35">
        <f>+C12+H12+M12+R12+W12+AB12+AG12+AL12+AQ12+AV12</f>
        <v>7</v>
      </c>
      <c r="BD12" s="35" t="s">
        <v>57</v>
      </c>
      <c r="BE12" s="35">
        <f>+E12+J12+O12+T12+Y12+AD12+AI12+AN12+AS12+AX12</f>
        <v>2</v>
      </c>
      <c r="BF12" s="37">
        <f>+C13+H13+M13+R13+W13+AB13+AG13+AL13+AQ13+AV13</f>
        <v>14</v>
      </c>
      <c r="BG12" s="35" t="s">
        <v>57</v>
      </c>
      <c r="BH12" s="36">
        <f>+E13+J13+O13+T13+Y13+AD13+AI13+AN13+AS13+AX13</f>
        <v>5</v>
      </c>
      <c r="BI12" s="83">
        <f>IF(BH12=0,"10.000",BF12/(BF12+BH12)*10)</f>
        <v>7.3684210526315788</v>
      </c>
      <c r="BJ12" s="105">
        <f>RANK(BK12,$BK$6:$BK$33)</f>
        <v>2</v>
      </c>
      <c r="BK12" s="38">
        <f>BB12*1000+BA12*100+BE13*10+BI12</f>
        <v>9357.3684210526317</v>
      </c>
    </row>
    <row r="13" spans="1:63" ht="14.25" customHeight="1">
      <c r="A13" s="149" t="s">
        <v>229</v>
      </c>
      <c r="B13" s="40" t="s">
        <v>58</v>
      </c>
      <c r="C13" s="52">
        <f>O7</f>
        <v>0</v>
      </c>
      <c r="D13" s="41" t="s">
        <v>56</v>
      </c>
      <c r="E13" s="52">
        <f>M7</f>
        <v>0</v>
      </c>
      <c r="F13" s="41" t="s">
        <v>59</v>
      </c>
      <c r="G13" s="40" t="s">
        <v>58</v>
      </c>
      <c r="H13" s="52">
        <f>O10</f>
        <v>0</v>
      </c>
      <c r="I13" s="41" t="s">
        <v>56</v>
      </c>
      <c r="J13" s="41">
        <f>M10</f>
        <v>0</v>
      </c>
      <c r="K13" s="41" t="s">
        <v>59</v>
      </c>
      <c r="L13" s="40"/>
      <c r="M13" s="41"/>
      <c r="N13" s="41"/>
      <c r="O13" s="41"/>
      <c r="P13" s="41"/>
      <c r="Q13" s="40" t="s">
        <v>58</v>
      </c>
      <c r="R13" s="68"/>
      <c r="S13" s="68" t="s">
        <v>56</v>
      </c>
      <c r="T13" s="68"/>
      <c r="U13" s="41" t="s">
        <v>59</v>
      </c>
      <c r="V13" s="40" t="s">
        <v>58</v>
      </c>
      <c r="W13" s="68"/>
      <c r="X13" s="68" t="s">
        <v>56</v>
      </c>
      <c r="Y13" s="68"/>
      <c r="Z13" s="41" t="s">
        <v>59</v>
      </c>
      <c r="AA13" s="40" t="s">
        <v>58</v>
      </c>
      <c r="AB13" s="68">
        <v>6</v>
      </c>
      <c r="AC13" s="68" t="s">
        <v>56</v>
      </c>
      <c r="AD13" s="68">
        <v>0</v>
      </c>
      <c r="AE13" s="41" t="s">
        <v>59</v>
      </c>
      <c r="AF13" s="40" t="s">
        <v>58</v>
      </c>
      <c r="AG13" s="68">
        <v>4</v>
      </c>
      <c r="AH13" s="68" t="s">
        <v>56</v>
      </c>
      <c r="AI13" s="68">
        <v>3</v>
      </c>
      <c r="AJ13" s="41" t="s">
        <v>59</v>
      </c>
      <c r="AK13" s="40" t="s">
        <v>58</v>
      </c>
      <c r="AL13" s="68"/>
      <c r="AM13" s="68" t="s">
        <v>56</v>
      </c>
      <c r="AN13" s="68"/>
      <c r="AO13" s="41" t="s">
        <v>59</v>
      </c>
      <c r="AP13" s="40" t="s">
        <v>58</v>
      </c>
      <c r="AQ13" s="68">
        <v>4</v>
      </c>
      <c r="AR13" s="68" t="s">
        <v>56</v>
      </c>
      <c r="AS13" s="68">
        <v>2</v>
      </c>
      <c r="AT13" s="41" t="s">
        <v>59</v>
      </c>
      <c r="AU13" s="40" t="s">
        <v>58</v>
      </c>
      <c r="AV13" s="68"/>
      <c r="AW13" s="68" t="s">
        <v>56</v>
      </c>
      <c r="AX13" s="68"/>
      <c r="AY13" s="41" t="s">
        <v>59</v>
      </c>
      <c r="AZ13" s="84"/>
      <c r="BA13" s="85"/>
      <c r="BB13" s="86"/>
      <c r="BC13" s="85"/>
      <c r="BD13" s="85"/>
      <c r="BE13" s="87">
        <f>+BC12-BE12</f>
        <v>5</v>
      </c>
      <c r="BF13" s="88"/>
      <c r="BG13" s="85"/>
      <c r="BH13" s="86"/>
      <c r="BI13" s="89"/>
      <c r="BJ13" s="106"/>
      <c r="BK13" s="90"/>
    </row>
    <row r="14" spans="1:63" ht="14.25" customHeight="1">
      <c r="A14" s="148" t="s">
        <v>211</v>
      </c>
      <c r="B14" s="60">
        <v>2</v>
      </c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148" t="s">
        <v>220</v>
      </c>
      <c r="B15" s="28"/>
      <c r="C15" s="46">
        <f>T6</f>
        <v>0</v>
      </c>
      <c r="D15" s="46" t="s">
        <v>62</v>
      </c>
      <c r="E15" s="46">
        <f>R6</f>
        <v>3</v>
      </c>
      <c r="F15" s="29"/>
      <c r="G15" s="28"/>
      <c r="H15" s="46">
        <f>T9</f>
        <v>0</v>
      </c>
      <c r="I15" s="46" t="s">
        <v>62</v>
      </c>
      <c r="J15" s="46">
        <f>R9</f>
        <v>0</v>
      </c>
      <c r="K15" s="29"/>
      <c r="L15" s="28"/>
      <c r="M15" s="46">
        <f>T12</f>
        <v>0</v>
      </c>
      <c r="N15" s="46" t="s">
        <v>62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62</v>
      </c>
      <c r="Y15" s="67"/>
      <c r="Z15" s="29"/>
      <c r="AA15" s="28"/>
      <c r="AB15" s="67"/>
      <c r="AC15" s="67" t="s">
        <v>62</v>
      </c>
      <c r="AD15" s="67"/>
      <c r="AE15" s="29"/>
      <c r="AF15" s="28"/>
      <c r="AG15" s="67"/>
      <c r="AH15" s="67" t="s">
        <v>62</v>
      </c>
      <c r="AI15" s="67"/>
      <c r="AJ15" s="29"/>
      <c r="AK15" s="28"/>
      <c r="AL15" s="67">
        <v>0</v>
      </c>
      <c r="AM15" s="67" t="s">
        <v>62</v>
      </c>
      <c r="AN15" s="67">
        <v>3</v>
      </c>
      <c r="AO15" s="29"/>
      <c r="AP15" s="28"/>
      <c r="AQ15" s="67"/>
      <c r="AR15" s="67" t="s">
        <v>62</v>
      </c>
      <c r="AS15" s="67"/>
      <c r="AT15" s="29"/>
      <c r="AU15" s="28"/>
      <c r="AV15" s="67">
        <v>3</v>
      </c>
      <c r="AW15" s="67" t="s">
        <v>62</v>
      </c>
      <c r="AX15" s="67">
        <v>0</v>
      </c>
      <c r="AY15" s="29"/>
      <c r="AZ15" s="82">
        <f>+B14+G14+L14+Q14+V14+AA14+AF14+AK14+AP14+AU14</f>
        <v>6</v>
      </c>
      <c r="BA15" s="35">
        <f>+C14+H14+M14+R14+W14+AB14+AG14+AL14+AQ14+AV14</f>
        <v>1</v>
      </c>
      <c r="BB15" s="36">
        <f>+AZ15+BA15</f>
        <v>7</v>
      </c>
      <c r="BC15" s="35">
        <f>+C15+H15+M15+R15+W15+AB15+AG15+AL15+AQ15+AV15</f>
        <v>3</v>
      </c>
      <c r="BD15" s="35" t="s">
        <v>63</v>
      </c>
      <c r="BE15" s="35">
        <f>+E15+J15+O15+T15+Y15+AD15+AI15+AN15+AS15+AX15</f>
        <v>6</v>
      </c>
      <c r="BF15" s="37">
        <f>+C16+H16+M16+R16+W16+AB16+AG16+AL16+AQ16+AV16</f>
        <v>8</v>
      </c>
      <c r="BG15" s="35" t="s">
        <v>63</v>
      </c>
      <c r="BH15" s="36">
        <f>+E16+J16+O16+T16+Y16+AD16+AI16+AN16+AS16+AX16</f>
        <v>13</v>
      </c>
      <c r="BI15" s="83">
        <f>IF(BH15=0,"10.000",BF15/(BF15+BH15)*10)</f>
        <v>3.8095238095238093</v>
      </c>
      <c r="BJ15" s="105">
        <f>RANK(BK15,$BK$6:$BK$33)</f>
        <v>7</v>
      </c>
      <c r="BK15" s="38">
        <f>BB15*1000+BA15*100+BE16*10+BI15</f>
        <v>7073.8095238095239</v>
      </c>
    </row>
    <row r="16" spans="1:63" ht="14.25" customHeight="1">
      <c r="A16" s="148"/>
      <c r="B16" s="40" t="s">
        <v>64</v>
      </c>
      <c r="C16" s="52">
        <f>T7</f>
        <v>1</v>
      </c>
      <c r="D16" s="52" t="s">
        <v>62</v>
      </c>
      <c r="E16" s="52">
        <f>R7</f>
        <v>6</v>
      </c>
      <c r="F16" s="41" t="s">
        <v>65</v>
      </c>
      <c r="G16" s="40" t="s">
        <v>64</v>
      </c>
      <c r="H16" s="52">
        <f>T10</f>
        <v>0</v>
      </c>
      <c r="I16" s="52" t="s">
        <v>62</v>
      </c>
      <c r="J16" s="52">
        <f>R10</f>
        <v>0</v>
      </c>
      <c r="K16" s="41" t="s">
        <v>65</v>
      </c>
      <c r="L16" s="40" t="s">
        <v>64</v>
      </c>
      <c r="M16" s="52">
        <f>T13</f>
        <v>0</v>
      </c>
      <c r="N16" s="52" t="s">
        <v>62</v>
      </c>
      <c r="O16" s="52">
        <f>R13</f>
        <v>0</v>
      </c>
      <c r="P16" s="41" t="s">
        <v>65</v>
      </c>
      <c r="Q16" s="40"/>
      <c r="R16" s="41"/>
      <c r="S16" s="29"/>
      <c r="T16" s="29"/>
      <c r="U16" s="29"/>
      <c r="V16" s="28" t="s">
        <v>64</v>
      </c>
      <c r="W16" s="67"/>
      <c r="X16" s="67" t="s">
        <v>62</v>
      </c>
      <c r="Y16" s="67"/>
      <c r="Z16" s="29" t="s">
        <v>65</v>
      </c>
      <c r="AA16" s="28" t="s">
        <v>64</v>
      </c>
      <c r="AB16" s="67"/>
      <c r="AC16" s="67" t="s">
        <v>62</v>
      </c>
      <c r="AD16" s="67"/>
      <c r="AE16" s="29" t="s">
        <v>65</v>
      </c>
      <c r="AF16" s="28" t="s">
        <v>64</v>
      </c>
      <c r="AG16" s="67"/>
      <c r="AH16" s="67" t="s">
        <v>62</v>
      </c>
      <c r="AI16" s="67"/>
      <c r="AJ16" s="29" t="s">
        <v>65</v>
      </c>
      <c r="AK16" s="28" t="s">
        <v>64</v>
      </c>
      <c r="AL16" s="67">
        <v>1</v>
      </c>
      <c r="AM16" s="67" t="s">
        <v>62</v>
      </c>
      <c r="AN16" s="67">
        <v>6</v>
      </c>
      <c r="AO16" s="29" t="s">
        <v>65</v>
      </c>
      <c r="AP16" s="28" t="s">
        <v>64</v>
      </c>
      <c r="AQ16" s="67"/>
      <c r="AR16" s="67" t="s">
        <v>62</v>
      </c>
      <c r="AS16" s="67"/>
      <c r="AT16" s="29" t="s">
        <v>65</v>
      </c>
      <c r="AU16" s="40" t="s">
        <v>64</v>
      </c>
      <c r="AV16" s="68">
        <v>6</v>
      </c>
      <c r="AW16" s="68" t="s">
        <v>62</v>
      </c>
      <c r="AX16" s="68">
        <v>1</v>
      </c>
      <c r="AY16" s="41" t="s">
        <v>65</v>
      </c>
      <c r="AZ16" s="84"/>
      <c r="BA16" s="35"/>
      <c r="BB16" s="36"/>
      <c r="BC16" s="35"/>
      <c r="BD16" s="35"/>
      <c r="BE16" s="87">
        <f>+BC15-BE15</f>
        <v>-3</v>
      </c>
      <c r="BF16" s="37"/>
      <c r="BG16" s="35"/>
      <c r="BH16" s="36"/>
      <c r="BI16" s="83"/>
      <c r="BJ16" s="106"/>
      <c r="BK16" s="38"/>
    </row>
    <row r="17" spans="1:63" ht="14.25" customHeight="1">
      <c r="A17" s="150" t="s">
        <v>212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148" t="s">
        <v>213</v>
      </c>
      <c r="B18" s="28"/>
      <c r="C18" s="46">
        <f>Y6</f>
        <v>1</v>
      </c>
      <c r="D18" s="46" t="s">
        <v>67</v>
      </c>
      <c r="E18" s="46">
        <f>W6</f>
        <v>2</v>
      </c>
      <c r="F18" s="46"/>
      <c r="G18" s="54"/>
      <c r="H18" s="46">
        <f>Y9</f>
        <v>1</v>
      </c>
      <c r="I18" s="46" t="s">
        <v>67</v>
      </c>
      <c r="J18" s="46">
        <f>W9</f>
        <v>2</v>
      </c>
      <c r="K18" s="46"/>
      <c r="L18" s="54"/>
      <c r="M18" s="46">
        <f>Y12</f>
        <v>0</v>
      </c>
      <c r="N18" s="46" t="s">
        <v>67</v>
      </c>
      <c r="O18" s="46">
        <f>W12</f>
        <v>0</v>
      </c>
      <c r="P18" s="46"/>
      <c r="Q18" s="54"/>
      <c r="R18" s="46">
        <f>Y15</f>
        <v>0</v>
      </c>
      <c r="S18" s="46" t="s">
        <v>67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67</v>
      </c>
      <c r="AD18" s="67"/>
      <c r="AE18" s="29"/>
      <c r="AF18" s="28"/>
      <c r="AG18" s="67"/>
      <c r="AH18" s="67" t="s">
        <v>67</v>
      </c>
      <c r="AI18" s="67"/>
      <c r="AJ18" s="29"/>
      <c r="AK18" s="28"/>
      <c r="AL18" s="67"/>
      <c r="AM18" s="67" t="s">
        <v>67</v>
      </c>
      <c r="AN18" s="67"/>
      <c r="AO18" s="29"/>
      <c r="AP18" s="28"/>
      <c r="AQ18" s="67">
        <v>2</v>
      </c>
      <c r="AR18" s="67" t="s">
        <v>67</v>
      </c>
      <c r="AS18" s="67">
        <v>1</v>
      </c>
      <c r="AT18" s="29"/>
      <c r="AU18" s="28"/>
      <c r="AV18" s="67"/>
      <c r="AW18" s="67" t="s">
        <v>67</v>
      </c>
      <c r="AX18" s="67"/>
      <c r="AY18" s="29"/>
      <c r="AZ18" s="82">
        <f>+B17+G17+L17+Q17+V17+AA17+AF17+AK17+AP17+AU17</f>
        <v>6</v>
      </c>
      <c r="BA18" s="35">
        <f>+C17+H17+M17+R17+W17+AB17+AG17+AL17+AQ17+AV17</f>
        <v>1</v>
      </c>
      <c r="BB18" s="36">
        <f>+AZ18+BA18</f>
        <v>7</v>
      </c>
      <c r="BC18" s="35">
        <f>+C18+H18+M18+R18+W18+AB18+AG18+AL18+AQ18+AV18</f>
        <v>4</v>
      </c>
      <c r="BD18" s="35" t="s">
        <v>68</v>
      </c>
      <c r="BE18" s="35">
        <f>+E18+J18+O18+T18+Y18+AD18+AI18+AN18+AS18+AX18</f>
        <v>5</v>
      </c>
      <c r="BF18" s="37">
        <f>+C19+H19+M19+R19+W19+AB19+AG19+AL19+AQ19+AV19</f>
        <v>9</v>
      </c>
      <c r="BG18" s="35" t="s">
        <v>68</v>
      </c>
      <c r="BH18" s="36">
        <f>+E19+J19+O19+T19+Y19+AD19+AI19+AN19+AS19+AX19</f>
        <v>11</v>
      </c>
      <c r="BI18" s="83">
        <f>IF(BH18=0,"10.000",BF18/(BF18+BH18)*10)</f>
        <v>4.5</v>
      </c>
      <c r="BJ18" s="105">
        <f>RANK(BK18,$BK$6:$BK$33)</f>
        <v>6</v>
      </c>
      <c r="BK18" s="38">
        <f>BB18*1000+BA18*100+BE19*10+BI18</f>
        <v>7094.5</v>
      </c>
    </row>
    <row r="19" spans="1:63" ht="14.25" customHeight="1">
      <c r="A19" s="149"/>
      <c r="B19" s="40" t="s">
        <v>70</v>
      </c>
      <c r="C19" s="52">
        <f>Y7</f>
        <v>2</v>
      </c>
      <c r="D19" s="52" t="s">
        <v>67</v>
      </c>
      <c r="E19" s="52">
        <f>W7</f>
        <v>4</v>
      </c>
      <c r="F19" s="52" t="s">
        <v>71</v>
      </c>
      <c r="G19" s="55" t="s">
        <v>70</v>
      </c>
      <c r="H19" s="52">
        <f>Y10</f>
        <v>3</v>
      </c>
      <c r="I19" s="52" t="s">
        <v>67</v>
      </c>
      <c r="J19" s="52">
        <f>W10</f>
        <v>5</v>
      </c>
      <c r="K19" s="52" t="s">
        <v>71</v>
      </c>
      <c r="L19" s="55" t="s">
        <v>70</v>
      </c>
      <c r="M19" s="52">
        <f>Y13</f>
        <v>0</v>
      </c>
      <c r="N19" s="52" t="s">
        <v>67</v>
      </c>
      <c r="O19" s="52">
        <f>W13</f>
        <v>0</v>
      </c>
      <c r="P19" s="52" t="s">
        <v>71</v>
      </c>
      <c r="Q19" s="55" t="s">
        <v>70</v>
      </c>
      <c r="R19" s="52">
        <f>Y16</f>
        <v>0</v>
      </c>
      <c r="S19" s="52" t="s">
        <v>67</v>
      </c>
      <c r="T19" s="52">
        <f>W16</f>
        <v>0</v>
      </c>
      <c r="U19" s="42" t="s">
        <v>71</v>
      </c>
      <c r="V19" s="40"/>
      <c r="W19" s="41"/>
      <c r="X19" s="41"/>
      <c r="Y19" s="41"/>
      <c r="Z19" s="41"/>
      <c r="AA19" s="40" t="s">
        <v>70</v>
      </c>
      <c r="AB19" s="68"/>
      <c r="AC19" s="68" t="s">
        <v>67</v>
      </c>
      <c r="AD19" s="68"/>
      <c r="AE19" s="41" t="s">
        <v>71</v>
      </c>
      <c r="AF19" s="40" t="s">
        <v>70</v>
      </c>
      <c r="AG19" s="68"/>
      <c r="AH19" s="68" t="s">
        <v>67</v>
      </c>
      <c r="AI19" s="68"/>
      <c r="AJ19" s="41" t="s">
        <v>71</v>
      </c>
      <c r="AK19" s="40" t="s">
        <v>70</v>
      </c>
      <c r="AL19" s="68"/>
      <c r="AM19" s="68" t="s">
        <v>67</v>
      </c>
      <c r="AN19" s="68"/>
      <c r="AO19" s="41" t="s">
        <v>71</v>
      </c>
      <c r="AP19" s="40" t="s">
        <v>70</v>
      </c>
      <c r="AQ19" s="68">
        <v>4</v>
      </c>
      <c r="AR19" s="68" t="s">
        <v>67</v>
      </c>
      <c r="AS19" s="68">
        <v>2</v>
      </c>
      <c r="AT19" s="41" t="s">
        <v>71</v>
      </c>
      <c r="AU19" s="40" t="s">
        <v>70</v>
      </c>
      <c r="AV19" s="68"/>
      <c r="AW19" s="68" t="s">
        <v>67</v>
      </c>
      <c r="AX19" s="68"/>
      <c r="AY19" s="41" t="s">
        <v>71</v>
      </c>
      <c r="AZ19" s="84"/>
      <c r="BA19" s="85"/>
      <c r="BB19" s="86"/>
      <c r="BC19" s="85"/>
      <c r="BD19" s="85"/>
      <c r="BE19" s="87">
        <f>+BC18-BE18</f>
        <v>-1</v>
      </c>
      <c r="BF19" s="88"/>
      <c r="BG19" s="85"/>
      <c r="BH19" s="86"/>
      <c r="BI19" s="98"/>
      <c r="BJ19" s="107"/>
      <c r="BK19" s="90"/>
    </row>
    <row r="20" spans="1:63" ht="14.25" customHeight="1">
      <c r="A20" s="148" t="s">
        <v>214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148" t="s">
        <v>139</v>
      </c>
      <c r="B21" s="28"/>
      <c r="C21" s="46">
        <f>AD6</f>
        <v>0</v>
      </c>
      <c r="D21" s="46" t="s">
        <v>67</v>
      </c>
      <c r="E21" s="46">
        <f>AB6</f>
        <v>0</v>
      </c>
      <c r="F21" s="46"/>
      <c r="G21" s="54"/>
      <c r="H21" s="46">
        <f>AD9</f>
        <v>0</v>
      </c>
      <c r="I21" s="46" t="s">
        <v>67</v>
      </c>
      <c r="J21" s="46">
        <f>AB9</f>
        <v>3</v>
      </c>
      <c r="K21" s="46"/>
      <c r="L21" s="54"/>
      <c r="M21" s="46">
        <f>AD12</f>
        <v>0</v>
      </c>
      <c r="N21" s="46" t="s">
        <v>67</v>
      </c>
      <c r="O21" s="46">
        <f>AB12</f>
        <v>3</v>
      </c>
      <c r="P21" s="46"/>
      <c r="Q21" s="54"/>
      <c r="R21" s="46">
        <f>AD15</f>
        <v>0</v>
      </c>
      <c r="S21" s="46" t="s">
        <v>67</v>
      </c>
      <c r="T21" s="46">
        <f>AB15</f>
        <v>0</v>
      </c>
      <c r="U21" s="46"/>
      <c r="V21" s="54"/>
      <c r="W21" s="46">
        <f>AD18</f>
        <v>0</v>
      </c>
      <c r="X21" s="46" t="s">
        <v>67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67</v>
      </c>
      <c r="AI21" s="67"/>
      <c r="AJ21" s="29"/>
      <c r="AK21" s="28"/>
      <c r="AL21" s="67"/>
      <c r="AM21" s="67" t="s">
        <v>67</v>
      </c>
      <c r="AN21" s="67"/>
      <c r="AO21" s="29"/>
      <c r="AP21" s="28"/>
      <c r="AQ21" s="67"/>
      <c r="AR21" s="67" t="s">
        <v>67</v>
      </c>
      <c r="AS21" s="67"/>
      <c r="AT21" s="29"/>
      <c r="AU21" s="28"/>
      <c r="AV21" s="67">
        <v>3</v>
      </c>
      <c r="AW21" s="67" t="s">
        <v>67</v>
      </c>
      <c r="AX21" s="67">
        <v>0</v>
      </c>
      <c r="AY21" s="29"/>
      <c r="AZ21" s="82">
        <f>+B20+G20+L20+Q20+V20+AA20+AF20+AK20+AP20+AU20</f>
        <v>6</v>
      </c>
      <c r="BA21" s="35">
        <f>+C20+H20+M20+R20+W20+AB20+AG20+AL20+AQ20+AV20</f>
        <v>1</v>
      </c>
      <c r="BB21" s="36">
        <f>+AZ21+BA21</f>
        <v>7</v>
      </c>
      <c r="BC21" s="35">
        <f>+C21+H21+M21+R21+W21+AB21+AG21+AL21+AQ21+AV21</f>
        <v>3</v>
      </c>
      <c r="BD21" s="35" t="s">
        <v>68</v>
      </c>
      <c r="BE21" s="35">
        <f>+E21+J21+O21+T21+Y21+AD21+AI21+AN21+AS21+AX21</f>
        <v>6</v>
      </c>
      <c r="BF21" s="37">
        <f>+C22+H22+M22+R22+W22+AB22+AG22+AL22+AQ22+AV22</f>
        <v>6</v>
      </c>
      <c r="BG21" s="35" t="s">
        <v>68</v>
      </c>
      <c r="BH21" s="36">
        <f>+E22+J22+O22+T22+Y22+AD22+AI22+AN22+AS22+AX22</f>
        <v>14</v>
      </c>
      <c r="BI21" s="83">
        <f>IF(BH21=0,"10.000",BF21/(BF21+BH21)*10)</f>
        <v>3</v>
      </c>
      <c r="BJ21" s="105">
        <f>RANK(BK21,$BK$6:$BK$33)</f>
        <v>8</v>
      </c>
      <c r="BK21" s="38">
        <f>BB21*1000+BA21*100+BE22*10+BI21</f>
        <v>7073</v>
      </c>
    </row>
    <row r="22" spans="1:63" ht="14.25" customHeight="1">
      <c r="A22" s="148"/>
      <c r="B22" s="40" t="s">
        <v>70</v>
      </c>
      <c r="C22" s="52">
        <f>AD7</f>
        <v>0</v>
      </c>
      <c r="D22" s="52" t="s">
        <v>67</v>
      </c>
      <c r="E22" s="52">
        <f>AB7</f>
        <v>0</v>
      </c>
      <c r="F22" s="52" t="s">
        <v>71</v>
      </c>
      <c r="G22" s="55" t="s">
        <v>70</v>
      </c>
      <c r="H22" s="52">
        <f>AD10</f>
        <v>0</v>
      </c>
      <c r="I22" s="52" t="s">
        <v>67</v>
      </c>
      <c r="J22" s="52">
        <f>AB10</f>
        <v>6</v>
      </c>
      <c r="K22" s="52" t="s">
        <v>71</v>
      </c>
      <c r="L22" s="55" t="s">
        <v>70</v>
      </c>
      <c r="M22" s="52">
        <f>AD13</f>
        <v>0</v>
      </c>
      <c r="N22" s="52" t="s">
        <v>67</v>
      </c>
      <c r="O22" s="52">
        <f>AB13</f>
        <v>6</v>
      </c>
      <c r="P22" s="52" t="s">
        <v>71</v>
      </c>
      <c r="Q22" s="55" t="s">
        <v>70</v>
      </c>
      <c r="R22" s="52">
        <f>AD16</f>
        <v>0</v>
      </c>
      <c r="S22" s="52" t="s">
        <v>67</v>
      </c>
      <c r="T22" s="52">
        <f>AB16</f>
        <v>0</v>
      </c>
      <c r="U22" s="52" t="s">
        <v>71</v>
      </c>
      <c r="V22" s="55" t="s">
        <v>70</v>
      </c>
      <c r="W22" s="52">
        <f>AD19</f>
        <v>0</v>
      </c>
      <c r="X22" s="52" t="s">
        <v>67</v>
      </c>
      <c r="Y22" s="52">
        <f>AB19</f>
        <v>0</v>
      </c>
      <c r="Z22" s="41" t="s">
        <v>71</v>
      </c>
      <c r="AA22" s="40"/>
      <c r="AB22" s="41"/>
      <c r="AC22" s="29"/>
      <c r="AD22" s="29"/>
      <c r="AE22" s="29"/>
      <c r="AF22" s="28" t="s">
        <v>70</v>
      </c>
      <c r="AG22" s="67"/>
      <c r="AH22" s="67" t="s">
        <v>67</v>
      </c>
      <c r="AI22" s="67"/>
      <c r="AJ22" s="29" t="s">
        <v>71</v>
      </c>
      <c r="AK22" s="28" t="s">
        <v>70</v>
      </c>
      <c r="AL22" s="67"/>
      <c r="AM22" s="67" t="s">
        <v>67</v>
      </c>
      <c r="AN22" s="67"/>
      <c r="AO22" s="29" t="s">
        <v>71</v>
      </c>
      <c r="AP22" s="28" t="s">
        <v>70</v>
      </c>
      <c r="AQ22" s="67"/>
      <c r="AR22" s="67" t="s">
        <v>67</v>
      </c>
      <c r="AS22" s="67"/>
      <c r="AT22" s="29" t="s">
        <v>71</v>
      </c>
      <c r="AU22" s="40" t="s">
        <v>70</v>
      </c>
      <c r="AV22" s="68">
        <v>6</v>
      </c>
      <c r="AW22" s="68" t="s">
        <v>67</v>
      </c>
      <c r="AX22" s="68">
        <v>2</v>
      </c>
      <c r="AY22" s="41" t="s">
        <v>71</v>
      </c>
      <c r="AZ22" s="84"/>
      <c r="BA22" s="35"/>
      <c r="BB22" s="36"/>
      <c r="BC22" s="35"/>
      <c r="BD22" s="35"/>
      <c r="BE22" s="87">
        <f>+BC21-BE21</f>
        <v>-3</v>
      </c>
      <c r="BF22" s="37"/>
      <c r="BG22" s="35"/>
      <c r="BH22" s="36"/>
      <c r="BI22" s="56"/>
      <c r="BJ22" s="109"/>
      <c r="BK22" s="38"/>
    </row>
    <row r="23" spans="1:63" ht="14.25" customHeight="1">
      <c r="A23" s="150" t="s">
        <v>215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148" t="s">
        <v>140</v>
      </c>
      <c r="B24" s="28"/>
      <c r="C24" s="46">
        <f>AI6</f>
        <v>1</v>
      </c>
      <c r="D24" s="46" t="s">
        <v>67</v>
      </c>
      <c r="E24" s="46">
        <f>AG6</f>
        <v>2</v>
      </c>
      <c r="F24" s="46"/>
      <c r="G24" s="54"/>
      <c r="H24" s="46">
        <f>AI9</f>
        <v>0</v>
      </c>
      <c r="I24" s="46" t="s">
        <v>67</v>
      </c>
      <c r="J24" s="46">
        <f>AG9</f>
        <v>0</v>
      </c>
      <c r="K24" s="46"/>
      <c r="L24" s="54"/>
      <c r="M24" s="46">
        <f>AI12</f>
        <v>1</v>
      </c>
      <c r="N24" s="46" t="s">
        <v>67</v>
      </c>
      <c r="O24" s="46">
        <f>AG12</f>
        <v>2</v>
      </c>
      <c r="P24" s="46"/>
      <c r="Q24" s="54"/>
      <c r="R24" s="46">
        <f>AI15</f>
        <v>0</v>
      </c>
      <c r="S24" s="46" t="s">
        <v>67</v>
      </c>
      <c r="T24" s="46">
        <f>AG15</f>
        <v>0</v>
      </c>
      <c r="U24" s="46"/>
      <c r="V24" s="54"/>
      <c r="W24" s="46">
        <f>AI18</f>
        <v>0</v>
      </c>
      <c r="X24" s="46" t="s">
        <v>67</v>
      </c>
      <c r="Y24" s="46">
        <f>AG18</f>
        <v>0</v>
      </c>
      <c r="Z24" s="46"/>
      <c r="AA24" s="54"/>
      <c r="AB24" s="46">
        <f>AI21</f>
        <v>0</v>
      </c>
      <c r="AC24" s="46" t="s">
        <v>67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67</v>
      </c>
      <c r="AN24" s="67"/>
      <c r="AO24" s="29"/>
      <c r="AP24" s="28"/>
      <c r="AQ24" s="67">
        <v>2</v>
      </c>
      <c r="AR24" s="67" t="s">
        <v>67</v>
      </c>
      <c r="AS24" s="67">
        <v>1</v>
      </c>
      <c r="AT24" s="29"/>
      <c r="AU24" s="28"/>
      <c r="AV24" s="67"/>
      <c r="AW24" s="67" t="s">
        <v>67</v>
      </c>
      <c r="AX24" s="67"/>
      <c r="AY24" s="29"/>
      <c r="AZ24" s="82">
        <f>+B23+G23+L23+Q23+V23+AA23+AF23+AK23+AP23+AU23</f>
        <v>6</v>
      </c>
      <c r="BA24" s="35">
        <f>+C23+H23+M23+R23+W23+AB23+AG23+AL23+AQ23+AV23</f>
        <v>1</v>
      </c>
      <c r="BB24" s="36">
        <f>+AZ24+BA24</f>
        <v>7</v>
      </c>
      <c r="BC24" s="35">
        <f>+C24+H24+M24+R24+W24+AB24+AG24+AL24+AQ24+AV24</f>
        <v>4</v>
      </c>
      <c r="BD24" s="35" t="s">
        <v>68</v>
      </c>
      <c r="BE24" s="35">
        <f>+E24+J24+O24+T24+Y24+AD24+AI24+AN24+AS24+AX24</f>
        <v>5</v>
      </c>
      <c r="BF24" s="37">
        <f>+C25+H25+M25+R25+W25+AB25+AG25+AL25+AQ25+AV25</f>
        <v>11</v>
      </c>
      <c r="BG24" s="35" t="s">
        <v>68</v>
      </c>
      <c r="BH24" s="36">
        <f>+E25+J25+O25+T25+Y25+AD25+AI25+AN25+AS25+AX25</f>
        <v>11</v>
      </c>
      <c r="BI24" s="83">
        <f>IF(BH24=0,"10.000",BF24/(BF24+BH24)*10)</f>
        <v>5</v>
      </c>
      <c r="BJ24" s="105">
        <f>RANK(BK24,$BK$6:$BK$33)</f>
        <v>5</v>
      </c>
      <c r="BK24" s="38">
        <f>BB24*1000+BA24*100+BE25*10+BI24</f>
        <v>7095</v>
      </c>
    </row>
    <row r="25" spans="1:63" ht="14.25" customHeight="1">
      <c r="A25" s="149"/>
      <c r="B25" s="40" t="s">
        <v>70</v>
      </c>
      <c r="C25" s="52">
        <f>AI7</f>
        <v>3</v>
      </c>
      <c r="D25" s="52" t="s">
        <v>67</v>
      </c>
      <c r="E25" s="52">
        <f>AG7</f>
        <v>5</v>
      </c>
      <c r="F25" s="52" t="s">
        <v>71</v>
      </c>
      <c r="G25" s="55" t="s">
        <v>70</v>
      </c>
      <c r="H25" s="52">
        <f>AI10</f>
        <v>0</v>
      </c>
      <c r="I25" s="52" t="s">
        <v>67</v>
      </c>
      <c r="J25" s="52">
        <f>AG10</f>
        <v>0</v>
      </c>
      <c r="K25" s="52" t="s">
        <v>71</v>
      </c>
      <c r="L25" s="55" t="s">
        <v>70</v>
      </c>
      <c r="M25" s="52">
        <f>AI13</f>
        <v>3</v>
      </c>
      <c r="N25" s="52" t="s">
        <v>67</v>
      </c>
      <c r="O25" s="52">
        <f>AG13</f>
        <v>4</v>
      </c>
      <c r="P25" s="52" t="s">
        <v>71</v>
      </c>
      <c r="Q25" s="55" t="s">
        <v>70</v>
      </c>
      <c r="R25" s="52">
        <f>AI16</f>
        <v>0</v>
      </c>
      <c r="S25" s="52" t="s">
        <v>67</v>
      </c>
      <c r="T25" s="52">
        <f>AG16</f>
        <v>0</v>
      </c>
      <c r="U25" s="52" t="s">
        <v>71</v>
      </c>
      <c r="V25" s="55" t="s">
        <v>70</v>
      </c>
      <c r="W25" s="52">
        <f>AI19</f>
        <v>0</v>
      </c>
      <c r="X25" s="52" t="s">
        <v>67</v>
      </c>
      <c r="Y25" s="52">
        <f>AG19</f>
        <v>0</v>
      </c>
      <c r="Z25" s="52" t="s">
        <v>71</v>
      </c>
      <c r="AA25" s="55" t="s">
        <v>70</v>
      </c>
      <c r="AB25" s="52">
        <f>AI22</f>
        <v>0</v>
      </c>
      <c r="AC25" s="52" t="s">
        <v>67</v>
      </c>
      <c r="AD25" s="52">
        <f>AG22</f>
        <v>0</v>
      </c>
      <c r="AE25" s="41" t="s">
        <v>71</v>
      </c>
      <c r="AF25" s="40"/>
      <c r="AG25" s="41"/>
      <c r="AH25" s="41"/>
      <c r="AI25" s="41"/>
      <c r="AJ25" s="41"/>
      <c r="AK25" s="40" t="s">
        <v>70</v>
      </c>
      <c r="AL25" s="68"/>
      <c r="AM25" s="68" t="s">
        <v>67</v>
      </c>
      <c r="AN25" s="68"/>
      <c r="AO25" s="41" t="s">
        <v>71</v>
      </c>
      <c r="AP25" s="40" t="s">
        <v>70</v>
      </c>
      <c r="AQ25" s="68">
        <v>5</v>
      </c>
      <c r="AR25" s="68" t="s">
        <v>67</v>
      </c>
      <c r="AS25" s="68">
        <v>2</v>
      </c>
      <c r="AT25" s="41" t="s">
        <v>71</v>
      </c>
      <c r="AU25" s="40" t="s">
        <v>70</v>
      </c>
      <c r="AV25" s="68"/>
      <c r="AW25" s="68" t="s">
        <v>67</v>
      </c>
      <c r="AX25" s="68"/>
      <c r="AY25" s="41" t="s">
        <v>71</v>
      </c>
      <c r="AZ25" s="84"/>
      <c r="BA25" s="85"/>
      <c r="BB25" s="86"/>
      <c r="BC25" s="85"/>
      <c r="BD25" s="85"/>
      <c r="BE25" s="87">
        <f>+BC24-BE24</f>
        <v>-1</v>
      </c>
      <c r="BF25" s="88"/>
      <c r="BG25" s="85"/>
      <c r="BH25" s="86"/>
      <c r="BI25" s="98"/>
      <c r="BJ25" s="111"/>
      <c r="BK25" s="90"/>
    </row>
    <row r="26" spans="1:63" ht="14.25" customHeight="1">
      <c r="A26" s="148" t="s">
        <v>216</v>
      </c>
      <c r="B26" s="59"/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158" t="s">
        <v>141</v>
      </c>
      <c r="B27" s="28"/>
      <c r="C27" s="46">
        <f>AN6</f>
        <v>0</v>
      </c>
      <c r="D27" s="46" t="s">
        <v>67</v>
      </c>
      <c r="E27" s="46">
        <f>AL6</f>
        <v>0</v>
      </c>
      <c r="F27" s="46"/>
      <c r="G27" s="54"/>
      <c r="H27" s="46">
        <f>AN9</f>
        <v>2</v>
      </c>
      <c r="I27" s="46" t="s">
        <v>67</v>
      </c>
      <c r="J27" s="46">
        <f>AL9</f>
        <v>1</v>
      </c>
      <c r="K27" s="46"/>
      <c r="L27" s="54"/>
      <c r="M27" s="46">
        <f>AN12</f>
        <v>0</v>
      </c>
      <c r="N27" s="46" t="s">
        <v>67</v>
      </c>
      <c r="O27" s="46">
        <f>AL12</f>
        <v>0</v>
      </c>
      <c r="P27" s="46"/>
      <c r="Q27" s="54"/>
      <c r="R27" s="46">
        <f>AN15</f>
        <v>3</v>
      </c>
      <c r="S27" s="46" t="s">
        <v>67</v>
      </c>
      <c r="T27" s="46">
        <f>AL15</f>
        <v>0</v>
      </c>
      <c r="U27" s="46"/>
      <c r="V27" s="54"/>
      <c r="W27" s="46">
        <f>AN18</f>
        <v>0</v>
      </c>
      <c r="X27" s="46" t="s">
        <v>67</v>
      </c>
      <c r="Y27" s="46">
        <f>AL18</f>
        <v>0</v>
      </c>
      <c r="Z27" s="46"/>
      <c r="AA27" s="54"/>
      <c r="AB27" s="46">
        <f>AN21</f>
        <v>0</v>
      </c>
      <c r="AC27" s="46" t="s">
        <v>67</v>
      </c>
      <c r="AD27" s="46">
        <f>AL21</f>
        <v>0</v>
      </c>
      <c r="AE27" s="46"/>
      <c r="AF27" s="54"/>
      <c r="AG27" s="46">
        <f>AN24</f>
        <v>0</v>
      </c>
      <c r="AH27" s="46" t="s">
        <v>67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67</v>
      </c>
      <c r="AS27" s="67"/>
      <c r="AT27" s="29"/>
      <c r="AU27" s="28"/>
      <c r="AV27" s="67">
        <v>3</v>
      </c>
      <c r="AW27" s="67" t="s">
        <v>67</v>
      </c>
      <c r="AX27" s="67">
        <v>0</v>
      </c>
      <c r="AY27" s="29"/>
      <c r="AZ27" s="82">
        <f>+B26+G26+L26+Q26+V26+AA26+AF26+AK26+AP26+AU26</f>
        <v>6</v>
      </c>
      <c r="BA27" s="35">
        <f>+C26+H26+M26+R26+W26+AB26+AG26+AL26+AQ26+AV26</f>
        <v>3</v>
      </c>
      <c r="BB27" s="36">
        <f>+AZ27+BA27</f>
        <v>9</v>
      </c>
      <c r="BC27" s="35">
        <f>+C27+H27+M27+R27+W27+AB27+AG27+AL27+AQ27+AV27</f>
        <v>8</v>
      </c>
      <c r="BD27" s="35" t="s">
        <v>68</v>
      </c>
      <c r="BE27" s="35">
        <f>+E27+J27+O27+T27+Y27+AD27+AI27+AN27+AS27+AX27</f>
        <v>1</v>
      </c>
      <c r="BF27" s="37">
        <f>+C28+H28+M28+R28+W28+AB28+AG28+AL28+AQ28+AV28</f>
        <v>16</v>
      </c>
      <c r="BG27" s="35" t="s">
        <v>68</v>
      </c>
      <c r="BH27" s="36">
        <f>+E28+J28+O28+T28+Y28+AD28+AI28+AN28+AS28+AX28</f>
        <v>4</v>
      </c>
      <c r="BI27" s="83">
        <f>IF(BH27=0,"10.000",BF27/(BF27+BH27)*10)</f>
        <v>8</v>
      </c>
      <c r="BJ27" s="105">
        <f>RANK(BK27,$BK$6:$BK$33)</f>
        <v>1</v>
      </c>
      <c r="BK27" s="38">
        <f>BB27*1000+BA27*100+BE28*10+BI27</f>
        <v>9378</v>
      </c>
    </row>
    <row r="28" spans="1:63" ht="14.25" customHeight="1">
      <c r="A28" s="149" t="s">
        <v>217</v>
      </c>
      <c r="B28" s="40" t="s">
        <v>70</v>
      </c>
      <c r="C28" s="52">
        <f>AN7</f>
        <v>0</v>
      </c>
      <c r="D28" s="52" t="s">
        <v>67</v>
      </c>
      <c r="E28" s="52">
        <f>AL7</f>
        <v>0</v>
      </c>
      <c r="F28" s="52" t="s">
        <v>71</v>
      </c>
      <c r="G28" s="55" t="s">
        <v>70</v>
      </c>
      <c r="H28" s="52">
        <f>AN10</f>
        <v>4</v>
      </c>
      <c r="I28" s="52" t="s">
        <v>67</v>
      </c>
      <c r="J28" s="52">
        <f>AL10</f>
        <v>3</v>
      </c>
      <c r="K28" s="52" t="s">
        <v>71</v>
      </c>
      <c r="L28" s="55" t="s">
        <v>70</v>
      </c>
      <c r="M28" s="52">
        <f>AN13</f>
        <v>0</v>
      </c>
      <c r="N28" s="52" t="s">
        <v>67</v>
      </c>
      <c r="O28" s="52">
        <f>AL13</f>
        <v>0</v>
      </c>
      <c r="P28" s="52" t="s">
        <v>71</v>
      </c>
      <c r="Q28" s="55" t="s">
        <v>70</v>
      </c>
      <c r="R28" s="52">
        <f>AN16</f>
        <v>6</v>
      </c>
      <c r="S28" s="52" t="s">
        <v>67</v>
      </c>
      <c r="T28" s="52">
        <f>AL16</f>
        <v>1</v>
      </c>
      <c r="U28" s="52" t="s">
        <v>71</v>
      </c>
      <c r="V28" s="55" t="s">
        <v>70</v>
      </c>
      <c r="W28" s="52">
        <f>AN19</f>
        <v>0</v>
      </c>
      <c r="X28" s="52" t="s">
        <v>67</v>
      </c>
      <c r="Y28" s="52">
        <f>AL19</f>
        <v>0</v>
      </c>
      <c r="Z28" s="52" t="s">
        <v>71</v>
      </c>
      <c r="AA28" s="55" t="s">
        <v>70</v>
      </c>
      <c r="AB28" s="52">
        <f>AN22</f>
        <v>0</v>
      </c>
      <c r="AC28" s="52" t="s">
        <v>67</v>
      </c>
      <c r="AD28" s="52">
        <f>AL22</f>
        <v>0</v>
      </c>
      <c r="AE28" s="52" t="s">
        <v>71</v>
      </c>
      <c r="AF28" s="55" t="s">
        <v>70</v>
      </c>
      <c r="AG28" s="52">
        <f>AN25</f>
        <v>0</v>
      </c>
      <c r="AH28" s="52" t="s">
        <v>67</v>
      </c>
      <c r="AI28" s="52">
        <f>AL25</f>
        <v>0</v>
      </c>
      <c r="AJ28" s="41" t="s">
        <v>71</v>
      </c>
      <c r="AK28" s="40"/>
      <c r="AL28" s="41"/>
      <c r="AM28" s="41"/>
      <c r="AN28" s="41"/>
      <c r="AO28" s="41"/>
      <c r="AP28" s="40" t="s">
        <v>70</v>
      </c>
      <c r="AQ28" s="68"/>
      <c r="AR28" s="68" t="s">
        <v>67</v>
      </c>
      <c r="AS28" s="68"/>
      <c r="AT28" s="41" t="s">
        <v>71</v>
      </c>
      <c r="AU28" s="40" t="s">
        <v>70</v>
      </c>
      <c r="AV28" s="68">
        <v>6</v>
      </c>
      <c r="AW28" s="68" t="s">
        <v>67</v>
      </c>
      <c r="AX28" s="68">
        <v>0</v>
      </c>
      <c r="AY28" s="41" t="s">
        <v>71</v>
      </c>
      <c r="AZ28" s="84"/>
      <c r="BA28" s="85"/>
      <c r="BB28" s="86"/>
      <c r="BC28" s="85"/>
      <c r="BD28" s="85"/>
      <c r="BE28" s="87">
        <f>+BC27-BE27</f>
        <v>7</v>
      </c>
      <c r="BF28" s="88"/>
      <c r="BG28" s="85"/>
      <c r="BH28" s="86"/>
      <c r="BI28" s="98"/>
      <c r="BJ28" s="111"/>
      <c r="BK28" s="90"/>
    </row>
    <row r="29" spans="1:63" ht="14.25" customHeight="1">
      <c r="A29" s="148" t="s">
        <v>218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148" t="s">
        <v>142</v>
      </c>
      <c r="B30" s="28"/>
      <c r="C30" s="46">
        <f>AS6</f>
        <v>0</v>
      </c>
      <c r="D30" s="46" t="s">
        <v>51</v>
      </c>
      <c r="E30" s="46">
        <f>AQ6</f>
        <v>0</v>
      </c>
      <c r="F30" s="46"/>
      <c r="G30" s="54"/>
      <c r="H30" s="46">
        <f>AS9</f>
        <v>0</v>
      </c>
      <c r="I30" s="46" t="s">
        <v>51</v>
      </c>
      <c r="J30" s="46">
        <f>AQ9</f>
        <v>0</v>
      </c>
      <c r="K30" s="46"/>
      <c r="L30" s="54"/>
      <c r="M30" s="46">
        <f>AS12</f>
        <v>1</v>
      </c>
      <c r="N30" s="46" t="s">
        <v>51</v>
      </c>
      <c r="O30" s="46">
        <f>AQ12</f>
        <v>2</v>
      </c>
      <c r="P30" s="46"/>
      <c r="Q30" s="54"/>
      <c r="R30" s="46">
        <f>AS15</f>
        <v>0</v>
      </c>
      <c r="S30" s="46" t="s">
        <v>51</v>
      </c>
      <c r="T30" s="46">
        <f>AQ15</f>
        <v>0</v>
      </c>
      <c r="U30" s="46"/>
      <c r="V30" s="54"/>
      <c r="W30" s="46">
        <f>AS18</f>
        <v>1</v>
      </c>
      <c r="X30" s="46" t="s">
        <v>51</v>
      </c>
      <c r="Y30" s="46">
        <f>AQ18</f>
        <v>2</v>
      </c>
      <c r="Z30" s="46"/>
      <c r="AA30" s="54"/>
      <c r="AB30" s="46">
        <f>AS21</f>
        <v>0</v>
      </c>
      <c r="AC30" s="46" t="s">
        <v>51</v>
      </c>
      <c r="AD30" s="46">
        <f>AQ21</f>
        <v>0</v>
      </c>
      <c r="AE30" s="46"/>
      <c r="AF30" s="54"/>
      <c r="AG30" s="46">
        <f>AS24</f>
        <v>1</v>
      </c>
      <c r="AH30" s="46" t="s">
        <v>51</v>
      </c>
      <c r="AI30" s="46">
        <f>AQ24</f>
        <v>2</v>
      </c>
      <c r="AJ30" s="46"/>
      <c r="AK30" s="54"/>
      <c r="AL30" s="46">
        <f>AS27</f>
        <v>0</v>
      </c>
      <c r="AM30" s="46" t="s">
        <v>51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51</v>
      </c>
      <c r="AX30" s="67"/>
      <c r="AY30" s="29"/>
      <c r="AZ30" s="82">
        <f>+B29+G29+L29+Q29+V29+AA29+AF29+AK29+AP29+AU29</f>
        <v>6</v>
      </c>
      <c r="BA30" s="35">
        <f>+C29+H29+M29+R29+W29+AB29+AG29+AL29+AQ29+AV29</f>
        <v>0</v>
      </c>
      <c r="BB30" s="36">
        <f>+AZ30+BA30</f>
        <v>6</v>
      </c>
      <c r="BC30" s="35">
        <f>+C30+H30+M30+R30+W30+AB30+AG30+AL30+AQ30+AV30</f>
        <v>3</v>
      </c>
      <c r="BD30" s="35" t="s">
        <v>31</v>
      </c>
      <c r="BE30" s="35">
        <f>+E30+J30+O30+T30+Y30+AD30+AI30+AN30+AS30+AX30</f>
        <v>6</v>
      </c>
      <c r="BF30" s="37">
        <f>+C31+H31+M31+R31+W31+AB31+AG31+AL31+AQ31+AV31</f>
        <v>6</v>
      </c>
      <c r="BG30" s="35" t="s">
        <v>31</v>
      </c>
      <c r="BH30" s="36">
        <f>+E31+J31+O31+T31+Y31+AD31+AI31+AN31+AS31+AX31</f>
        <v>13</v>
      </c>
      <c r="BI30" s="83">
        <f>IF(BH30=0,"10.000",BF30/(BF30+BH30)*10)</f>
        <v>3.1578947368421053</v>
      </c>
      <c r="BJ30" s="105">
        <f>RANK(BK30,$BK$6:$BK$33)</f>
        <v>9</v>
      </c>
      <c r="BK30" s="38">
        <f>BB30*1000+BA30*100+BE31*10+BI30</f>
        <v>5973.1578947368425</v>
      </c>
    </row>
    <row r="31" spans="1:63" ht="14.25" customHeight="1">
      <c r="A31" s="149"/>
      <c r="B31" s="40" t="s">
        <v>52</v>
      </c>
      <c r="C31" s="52">
        <f>AS7</f>
        <v>0</v>
      </c>
      <c r="D31" s="52" t="s">
        <v>51</v>
      </c>
      <c r="E31" s="52">
        <f>AQ7</f>
        <v>0</v>
      </c>
      <c r="F31" s="52" t="s">
        <v>53</v>
      </c>
      <c r="G31" s="55" t="s">
        <v>52</v>
      </c>
      <c r="H31" s="52">
        <f>AS10</f>
        <v>0</v>
      </c>
      <c r="I31" s="52" t="s">
        <v>51</v>
      </c>
      <c r="J31" s="52">
        <f>AQ10</f>
        <v>0</v>
      </c>
      <c r="K31" s="52" t="s">
        <v>53</v>
      </c>
      <c r="L31" s="55" t="s">
        <v>52</v>
      </c>
      <c r="M31" s="52">
        <f>AS13</f>
        <v>2</v>
      </c>
      <c r="N31" s="52" t="s">
        <v>51</v>
      </c>
      <c r="O31" s="52">
        <f>AQ13</f>
        <v>4</v>
      </c>
      <c r="P31" s="52" t="s">
        <v>53</v>
      </c>
      <c r="Q31" s="55" t="s">
        <v>52</v>
      </c>
      <c r="R31" s="52">
        <f>AS16</f>
        <v>0</v>
      </c>
      <c r="S31" s="52" t="s">
        <v>51</v>
      </c>
      <c r="T31" s="52">
        <f>AQ16</f>
        <v>0</v>
      </c>
      <c r="U31" s="52" t="s">
        <v>53</v>
      </c>
      <c r="V31" s="55" t="s">
        <v>52</v>
      </c>
      <c r="W31" s="52">
        <f>AS19</f>
        <v>2</v>
      </c>
      <c r="X31" s="52" t="s">
        <v>51</v>
      </c>
      <c r="Y31" s="52">
        <f>AQ19</f>
        <v>4</v>
      </c>
      <c r="Z31" s="52" t="s">
        <v>53</v>
      </c>
      <c r="AA31" s="55" t="s">
        <v>52</v>
      </c>
      <c r="AB31" s="52">
        <f>AS22</f>
        <v>0</v>
      </c>
      <c r="AC31" s="52" t="s">
        <v>51</v>
      </c>
      <c r="AD31" s="52">
        <f>AQ22</f>
        <v>0</v>
      </c>
      <c r="AE31" s="52" t="s">
        <v>53</v>
      </c>
      <c r="AF31" s="55" t="s">
        <v>52</v>
      </c>
      <c r="AG31" s="52">
        <f>AS25</f>
        <v>2</v>
      </c>
      <c r="AH31" s="52" t="s">
        <v>51</v>
      </c>
      <c r="AI31" s="52">
        <f>AQ25</f>
        <v>5</v>
      </c>
      <c r="AJ31" s="52" t="s">
        <v>53</v>
      </c>
      <c r="AK31" s="55" t="s">
        <v>52</v>
      </c>
      <c r="AL31" s="52">
        <f>AS28</f>
        <v>0</v>
      </c>
      <c r="AM31" s="52" t="s">
        <v>51</v>
      </c>
      <c r="AN31" s="52">
        <f>AQ28</f>
        <v>0</v>
      </c>
      <c r="AO31" s="41" t="s">
        <v>53</v>
      </c>
      <c r="AP31" s="40"/>
      <c r="AQ31" s="41"/>
      <c r="AR31" s="41"/>
      <c r="AS31" s="41"/>
      <c r="AT31" s="42"/>
      <c r="AU31" s="40" t="s">
        <v>52</v>
      </c>
      <c r="AV31" s="68"/>
      <c r="AW31" s="68" t="s">
        <v>51</v>
      </c>
      <c r="AX31" s="68"/>
      <c r="AY31" s="41" t="s">
        <v>53</v>
      </c>
      <c r="AZ31" s="76"/>
      <c r="BA31" s="71"/>
      <c r="BB31" s="71"/>
      <c r="BC31" s="72"/>
      <c r="BD31" s="71"/>
      <c r="BE31" s="71">
        <f>+BC30-BE30</f>
        <v>-3</v>
      </c>
      <c r="BF31" s="72"/>
      <c r="BG31" s="71"/>
      <c r="BH31" s="77"/>
      <c r="BI31" s="135"/>
      <c r="BJ31" s="111"/>
      <c r="BK31" s="78"/>
    </row>
    <row r="32" spans="1:63" ht="14.25" customHeight="1">
      <c r="A32" s="148" t="s">
        <v>219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148" t="s">
        <v>143</v>
      </c>
      <c r="B33" s="28"/>
      <c r="C33" s="46">
        <f>AX6</f>
        <v>0</v>
      </c>
      <c r="D33" s="46" t="s">
        <v>51</v>
      </c>
      <c r="E33" s="46">
        <f>AV6</f>
        <v>0</v>
      </c>
      <c r="F33" s="46"/>
      <c r="G33" s="28"/>
      <c r="H33" s="46">
        <f>AX9</f>
        <v>0</v>
      </c>
      <c r="I33" s="46" t="s">
        <v>51</v>
      </c>
      <c r="J33" s="46">
        <f>AV9</f>
        <v>0</v>
      </c>
      <c r="K33" s="46"/>
      <c r="L33" s="28"/>
      <c r="M33" s="46">
        <f>AX12</f>
        <v>0</v>
      </c>
      <c r="N33" s="46" t="s">
        <v>51</v>
      </c>
      <c r="O33" s="46">
        <f>AV12</f>
        <v>0</v>
      </c>
      <c r="P33" s="46"/>
      <c r="Q33" s="28"/>
      <c r="R33" s="46">
        <f>AX15</f>
        <v>0</v>
      </c>
      <c r="S33" s="46" t="s">
        <v>51</v>
      </c>
      <c r="T33" s="46">
        <f>AV15</f>
        <v>3</v>
      </c>
      <c r="U33" s="46"/>
      <c r="V33" s="28"/>
      <c r="W33" s="46">
        <f>AX18</f>
        <v>0</v>
      </c>
      <c r="X33" s="46" t="s">
        <v>51</v>
      </c>
      <c r="Y33" s="46">
        <f>AV18</f>
        <v>0</v>
      </c>
      <c r="Z33" s="46"/>
      <c r="AA33" s="28"/>
      <c r="AB33" s="46">
        <f>AX21</f>
        <v>0</v>
      </c>
      <c r="AC33" s="46" t="s">
        <v>51</v>
      </c>
      <c r="AD33" s="46">
        <f>AV21</f>
        <v>3</v>
      </c>
      <c r="AE33" s="46"/>
      <c r="AF33" s="28"/>
      <c r="AG33" s="46">
        <f>AX24</f>
        <v>0</v>
      </c>
      <c r="AH33" s="46" t="s">
        <v>51</v>
      </c>
      <c r="AI33" s="46">
        <f>AV24</f>
        <v>0</v>
      </c>
      <c r="AJ33" s="46"/>
      <c r="AK33" s="28"/>
      <c r="AL33" s="46">
        <f>AX27</f>
        <v>0</v>
      </c>
      <c r="AM33" s="46" t="s">
        <v>51</v>
      </c>
      <c r="AN33" s="46">
        <f>AV27</f>
        <v>3</v>
      </c>
      <c r="AO33" s="46"/>
      <c r="AP33" s="28"/>
      <c r="AQ33" s="46">
        <f>AX30</f>
        <v>0</v>
      </c>
      <c r="AR33" s="46" t="s">
        <v>51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6</v>
      </c>
      <c r="BA33" s="35">
        <f>+C32+H32+M32+R32+W32+AB32+AG32+AL32+AQ32+AV32</f>
        <v>0</v>
      </c>
      <c r="BB33" s="36">
        <f>+AZ33+BA33</f>
        <v>6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9</v>
      </c>
      <c r="BF33" s="37">
        <f>+C34+H34+M34+R34+W34+AB34+AG34+AL34+AQ34+AV34</f>
        <v>3</v>
      </c>
      <c r="BG33" s="35" t="s">
        <v>31</v>
      </c>
      <c r="BH33" s="36">
        <f>+E34+J34+O34+T34+Y34+AD34+AI34+AN34+AS34+AX34</f>
        <v>18</v>
      </c>
      <c r="BI33" s="83">
        <f>IF(BH33=0,"10.000",BF33/(BF33+BH33)*10)</f>
        <v>1.4285714285714284</v>
      </c>
      <c r="BJ33" s="105">
        <f>RANK(BK33,$BK$6:$BK$33)</f>
        <v>10</v>
      </c>
      <c r="BK33" s="38">
        <f>BB33*1000+BA33*100+BE34*10+BI33</f>
        <v>5911.4285714285716</v>
      </c>
    </row>
    <row r="34" spans="1:63" ht="14.25" customHeight="1" thickBot="1">
      <c r="A34" s="147"/>
      <c r="B34" s="57" t="s">
        <v>52</v>
      </c>
      <c r="C34" s="101">
        <f>AX7</f>
        <v>0</v>
      </c>
      <c r="D34" s="101" t="s">
        <v>51</v>
      </c>
      <c r="E34" s="101">
        <f>AV7</f>
        <v>0</v>
      </c>
      <c r="F34" s="101" t="s">
        <v>53</v>
      </c>
      <c r="G34" s="57" t="s">
        <v>52</v>
      </c>
      <c r="H34" s="101">
        <f>AX10</f>
        <v>0</v>
      </c>
      <c r="I34" s="101" t="s">
        <v>51</v>
      </c>
      <c r="J34" s="101">
        <f>AV10</f>
        <v>0</v>
      </c>
      <c r="K34" s="101" t="s">
        <v>53</v>
      </c>
      <c r="L34" s="57" t="s">
        <v>52</v>
      </c>
      <c r="M34" s="101">
        <f>AX13</f>
        <v>0</v>
      </c>
      <c r="N34" s="101" t="s">
        <v>51</v>
      </c>
      <c r="O34" s="101">
        <f>AV13</f>
        <v>0</v>
      </c>
      <c r="P34" s="101" t="s">
        <v>53</v>
      </c>
      <c r="Q34" s="57" t="s">
        <v>52</v>
      </c>
      <c r="R34" s="101">
        <f>AX16</f>
        <v>1</v>
      </c>
      <c r="S34" s="101" t="s">
        <v>51</v>
      </c>
      <c r="T34" s="101">
        <f>AV16</f>
        <v>6</v>
      </c>
      <c r="U34" s="101" t="s">
        <v>53</v>
      </c>
      <c r="V34" s="57" t="s">
        <v>52</v>
      </c>
      <c r="W34" s="101">
        <f>AX19</f>
        <v>0</v>
      </c>
      <c r="X34" s="101" t="s">
        <v>51</v>
      </c>
      <c r="Y34" s="101">
        <f>AV19</f>
        <v>0</v>
      </c>
      <c r="Z34" s="101" t="s">
        <v>53</v>
      </c>
      <c r="AA34" s="57" t="s">
        <v>52</v>
      </c>
      <c r="AB34" s="101">
        <f>AX22</f>
        <v>2</v>
      </c>
      <c r="AC34" s="101" t="s">
        <v>51</v>
      </c>
      <c r="AD34" s="101">
        <f>AV22</f>
        <v>6</v>
      </c>
      <c r="AE34" s="101" t="s">
        <v>53</v>
      </c>
      <c r="AF34" s="57" t="s">
        <v>52</v>
      </c>
      <c r="AG34" s="101">
        <f>AX25</f>
        <v>0</v>
      </c>
      <c r="AH34" s="101" t="s">
        <v>51</v>
      </c>
      <c r="AI34" s="101">
        <f>AV25</f>
        <v>0</v>
      </c>
      <c r="AJ34" s="101" t="s">
        <v>53</v>
      </c>
      <c r="AK34" s="57" t="s">
        <v>52</v>
      </c>
      <c r="AL34" s="101">
        <f>AX28</f>
        <v>0</v>
      </c>
      <c r="AM34" s="101" t="s">
        <v>51</v>
      </c>
      <c r="AN34" s="101">
        <f>AV28</f>
        <v>6</v>
      </c>
      <c r="AO34" s="101" t="s">
        <v>53</v>
      </c>
      <c r="AP34" s="57" t="s">
        <v>52</v>
      </c>
      <c r="AQ34" s="101">
        <f>AX31</f>
        <v>0</v>
      </c>
      <c r="AR34" s="101" t="s">
        <v>51</v>
      </c>
      <c r="AS34" s="101">
        <f>AV31</f>
        <v>0</v>
      </c>
      <c r="AT34" s="101" t="s">
        <v>53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-9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52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53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54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50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66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69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74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76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77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78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79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0"/>
      <c r="AQ3" s="11"/>
      <c r="AR3" s="11" t="s">
        <v>97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47</v>
      </c>
      <c r="AY4" s="20"/>
      <c r="AZ4" s="20"/>
      <c r="BA4" s="22" t="s">
        <v>48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120</v>
      </c>
      <c r="J6" s="67"/>
      <c r="K6" s="30"/>
      <c r="L6" s="28"/>
      <c r="M6" s="67"/>
      <c r="N6" s="67" t="s">
        <v>120</v>
      </c>
      <c r="O6" s="67"/>
      <c r="P6" s="30"/>
      <c r="Q6" s="28"/>
      <c r="R6" s="67"/>
      <c r="S6" s="67" t="s">
        <v>120</v>
      </c>
      <c r="T6" s="67"/>
      <c r="U6" s="30"/>
      <c r="V6" s="28"/>
      <c r="W6" s="67"/>
      <c r="X6" s="67" t="s">
        <v>120</v>
      </c>
      <c r="Y6" s="67"/>
      <c r="Z6" s="30"/>
      <c r="AA6" s="28"/>
      <c r="AB6" s="67"/>
      <c r="AC6" s="67" t="s">
        <v>120</v>
      </c>
      <c r="AD6" s="67"/>
      <c r="AE6" s="30"/>
      <c r="AF6" s="28"/>
      <c r="AG6" s="67"/>
      <c r="AH6" s="67" t="s">
        <v>120</v>
      </c>
      <c r="AI6" s="67"/>
      <c r="AJ6" s="30"/>
      <c r="AK6" s="28"/>
      <c r="AL6" s="67"/>
      <c r="AM6" s="67" t="s">
        <v>120</v>
      </c>
      <c r="AN6" s="67"/>
      <c r="AO6" s="30"/>
      <c r="AP6" s="28"/>
      <c r="AQ6" s="67"/>
      <c r="AR6" s="67" t="s">
        <v>120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121</v>
      </c>
      <c r="AZ6" s="35">
        <f>+E6+J6+O6+T6+Y6+AD6+AI6+AN6+AS6</f>
        <v>0</v>
      </c>
      <c r="BA6" s="37">
        <f>+C7+H7+M7+R7+W7+AB7+AG7+AL7+AQ7</f>
        <v>0</v>
      </c>
      <c r="BB6" s="35" t="s">
        <v>121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122</v>
      </c>
      <c r="H7" s="68"/>
      <c r="I7" s="68" t="s">
        <v>120</v>
      </c>
      <c r="J7" s="68"/>
      <c r="K7" s="42" t="s">
        <v>123</v>
      </c>
      <c r="L7" s="40" t="s">
        <v>122</v>
      </c>
      <c r="M7" s="68"/>
      <c r="N7" s="68" t="s">
        <v>120</v>
      </c>
      <c r="O7" s="68"/>
      <c r="P7" s="42" t="s">
        <v>123</v>
      </c>
      <c r="Q7" s="40" t="s">
        <v>122</v>
      </c>
      <c r="R7" s="68"/>
      <c r="S7" s="68" t="s">
        <v>120</v>
      </c>
      <c r="T7" s="68"/>
      <c r="U7" s="42" t="s">
        <v>123</v>
      </c>
      <c r="V7" s="40" t="s">
        <v>122</v>
      </c>
      <c r="W7" s="68"/>
      <c r="X7" s="68" t="s">
        <v>120</v>
      </c>
      <c r="Y7" s="68"/>
      <c r="Z7" s="42" t="s">
        <v>123</v>
      </c>
      <c r="AA7" s="40" t="s">
        <v>122</v>
      </c>
      <c r="AB7" s="68"/>
      <c r="AC7" s="68" t="s">
        <v>120</v>
      </c>
      <c r="AD7" s="68"/>
      <c r="AE7" s="42" t="s">
        <v>123</v>
      </c>
      <c r="AF7" s="40" t="s">
        <v>122</v>
      </c>
      <c r="AG7" s="68"/>
      <c r="AH7" s="68" t="s">
        <v>120</v>
      </c>
      <c r="AI7" s="68"/>
      <c r="AJ7" s="42" t="s">
        <v>123</v>
      </c>
      <c r="AK7" s="40" t="s">
        <v>122</v>
      </c>
      <c r="AL7" s="68"/>
      <c r="AM7" s="68" t="s">
        <v>120</v>
      </c>
      <c r="AN7" s="68"/>
      <c r="AO7" s="42" t="s">
        <v>123</v>
      </c>
      <c r="AP7" s="40" t="s">
        <v>122</v>
      </c>
      <c r="AQ7" s="68"/>
      <c r="AR7" s="68" t="s">
        <v>120</v>
      </c>
      <c r="AS7" s="68"/>
      <c r="AT7" s="41" t="s">
        <v>123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124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28"/>
      <c r="AQ9" s="67"/>
      <c r="AR9" s="67" t="s">
        <v>81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82</v>
      </c>
      <c r="AZ9" s="35">
        <f>+E9+J9+O9+T9+Y9+AD9+AI9+AN9+AS9</f>
        <v>0</v>
      </c>
      <c r="BA9" s="37">
        <f>+C10+H10+M10+R10+W10+AB10+AG10+AL10+AQ10</f>
        <v>0</v>
      </c>
      <c r="BB9" s="35" t="s">
        <v>82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28" t="s">
        <v>83</v>
      </c>
      <c r="AQ10" s="67"/>
      <c r="AR10" s="67" t="s">
        <v>81</v>
      </c>
      <c r="AS10" s="67"/>
      <c r="AT10" s="29" t="s">
        <v>84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65"/>
      <c r="AQ12" s="67"/>
      <c r="AR12" s="67" t="s">
        <v>81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82</v>
      </c>
      <c r="AZ12" s="35">
        <f>+E12+J12+O12+T12+Y12+AD12+AI12+AN12+AS12</f>
        <v>0</v>
      </c>
      <c r="BA12" s="37">
        <f>+C13+H13+M13+R13+W13+AB13+AG13+AL13+AQ13</f>
        <v>0</v>
      </c>
      <c r="BB12" s="35" t="s">
        <v>82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40" t="s">
        <v>83</v>
      </c>
      <c r="AQ13" s="68"/>
      <c r="AR13" s="68" t="s">
        <v>81</v>
      </c>
      <c r="AS13" s="68"/>
      <c r="AT13" s="41" t="s">
        <v>84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28"/>
      <c r="AQ15" s="67"/>
      <c r="AR15" s="67" t="s">
        <v>81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82</v>
      </c>
      <c r="AZ15" s="35">
        <f>+E15+J15+O15+T15+Y15+AD15+AI15+AN15+AS15</f>
        <v>0</v>
      </c>
      <c r="BA15" s="37">
        <f>+C16+H16+M16+R16+W16+AB16+AG16+AL16+AQ16</f>
        <v>0</v>
      </c>
      <c r="BB15" s="35" t="s">
        <v>82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28" t="s">
        <v>83</v>
      </c>
      <c r="AQ16" s="67"/>
      <c r="AR16" s="67" t="s">
        <v>81</v>
      </c>
      <c r="AS16" s="67"/>
      <c r="AT16" s="29" t="s">
        <v>84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28"/>
      <c r="AQ18" s="67"/>
      <c r="AR18" s="67" t="s">
        <v>81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82</v>
      </c>
      <c r="AZ18" s="35">
        <f>+E18+J18+O18+T18+Y18+AD18+AI18+AN18+AS18</f>
        <v>0</v>
      </c>
      <c r="BA18" s="37">
        <f>+C19+H19+M19+R19+W19+AB19+AG19+AL19+AQ19</f>
        <v>0</v>
      </c>
      <c r="BB18" s="35" t="s">
        <v>82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40" t="s">
        <v>83</v>
      </c>
      <c r="AQ19" s="68"/>
      <c r="AR19" s="68" t="s">
        <v>81</v>
      </c>
      <c r="AS19" s="68"/>
      <c r="AT19" s="41" t="s">
        <v>84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102</v>
      </c>
      <c r="B21" s="28"/>
      <c r="C21" s="46">
        <f>AD6</f>
        <v>0</v>
      </c>
      <c r="D21" s="46" t="s">
        <v>120</v>
      </c>
      <c r="E21" s="46">
        <f>AB6</f>
        <v>0</v>
      </c>
      <c r="F21" s="46"/>
      <c r="G21" s="54"/>
      <c r="H21" s="46">
        <f>AD9</f>
        <v>0</v>
      </c>
      <c r="I21" s="46" t="s">
        <v>120</v>
      </c>
      <c r="J21" s="46">
        <f>AB9</f>
        <v>0</v>
      </c>
      <c r="K21" s="46"/>
      <c r="L21" s="54"/>
      <c r="M21" s="46">
        <f>AD12</f>
        <v>0</v>
      </c>
      <c r="N21" s="46" t="s">
        <v>120</v>
      </c>
      <c r="O21" s="46">
        <f>AB12</f>
        <v>0</v>
      </c>
      <c r="P21" s="46"/>
      <c r="Q21" s="54"/>
      <c r="R21" s="46">
        <f>AD15</f>
        <v>0</v>
      </c>
      <c r="S21" s="46" t="s">
        <v>120</v>
      </c>
      <c r="T21" s="46">
        <f>AB15</f>
        <v>0</v>
      </c>
      <c r="U21" s="46"/>
      <c r="V21" s="54"/>
      <c r="W21" s="46">
        <f>AD18</f>
        <v>0</v>
      </c>
      <c r="X21" s="46" t="s">
        <v>120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120</v>
      </c>
      <c r="AI21" s="67"/>
      <c r="AJ21" s="29"/>
      <c r="AK21" s="28"/>
      <c r="AL21" s="67"/>
      <c r="AM21" s="67" t="s">
        <v>120</v>
      </c>
      <c r="AN21" s="67"/>
      <c r="AO21" s="29"/>
      <c r="AP21" s="28"/>
      <c r="AQ21" s="67"/>
      <c r="AR21" s="67" t="s">
        <v>120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121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121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122</v>
      </c>
      <c r="C22" s="52">
        <f>AD7</f>
        <v>0</v>
      </c>
      <c r="D22" s="52" t="s">
        <v>120</v>
      </c>
      <c r="E22" s="52">
        <f>AB7</f>
        <v>0</v>
      </c>
      <c r="F22" s="52" t="s">
        <v>123</v>
      </c>
      <c r="G22" s="55" t="s">
        <v>122</v>
      </c>
      <c r="H22" s="52">
        <f>AD10</f>
        <v>0</v>
      </c>
      <c r="I22" s="52" t="s">
        <v>120</v>
      </c>
      <c r="J22" s="52">
        <f>AB10</f>
        <v>0</v>
      </c>
      <c r="K22" s="52" t="s">
        <v>123</v>
      </c>
      <c r="L22" s="55" t="s">
        <v>122</v>
      </c>
      <c r="M22" s="52">
        <f>AD13</f>
        <v>0</v>
      </c>
      <c r="N22" s="52" t="s">
        <v>120</v>
      </c>
      <c r="O22" s="52">
        <f>AB13</f>
        <v>0</v>
      </c>
      <c r="P22" s="52" t="s">
        <v>123</v>
      </c>
      <c r="Q22" s="55" t="s">
        <v>122</v>
      </c>
      <c r="R22" s="52">
        <f>AD16</f>
        <v>0</v>
      </c>
      <c r="S22" s="52" t="s">
        <v>120</v>
      </c>
      <c r="T22" s="52">
        <f>AB16</f>
        <v>0</v>
      </c>
      <c r="U22" s="52" t="s">
        <v>123</v>
      </c>
      <c r="V22" s="55" t="s">
        <v>122</v>
      </c>
      <c r="W22" s="52">
        <f>AD19</f>
        <v>0</v>
      </c>
      <c r="X22" s="52" t="s">
        <v>120</v>
      </c>
      <c r="Y22" s="52">
        <f>AB19</f>
        <v>0</v>
      </c>
      <c r="Z22" s="41" t="s">
        <v>123</v>
      </c>
      <c r="AA22" s="40"/>
      <c r="AB22" s="41"/>
      <c r="AC22" s="29"/>
      <c r="AD22" s="29"/>
      <c r="AE22" s="29"/>
      <c r="AF22" s="28" t="s">
        <v>122</v>
      </c>
      <c r="AG22" s="67"/>
      <c r="AH22" s="67" t="s">
        <v>120</v>
      </c>
      <c r="AI22" s="67"/>
      <c r="AJ22" s="29" t="s">
        <v>123</v>
      </c>
      <c r="AK22" s="28" t="s">
        <v>122</v>
      </c>
      <c r="AL22" s="67"/>
      <c r="AM22" s="67" t="s">
        <v>120</v>
      </c>
      <c r="AN22" s="67"/>
      <c r="AO22" s="29" t="s">
        <v>123</v>
      </c>
      <c r="AP22" s="28" t="s">
        <v>122</v>
      </c>
      <c r="AQ22" s="67"/>
      <c r="AR22" s="67" t="s">
        <v>120</v>
      </c>
      <c r="AS22" s="67"/>
      <c r="AT22" s="29" t="s">
        <v>123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125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126</v>
      </c>
      <c r="B24" s="28"/>
      <c r="C24" s="46">
        <f>AI6</f>
        <v>0</v>
      </c>
      <c r="D24" s="46" t="s">
        <v>120</v>
      </c>
      <c r="E24" s="46">
        <f>AG6</f>
        <v>0</v>
      </c>
      <c r="F24" s="46"/>
      <c r="G24" s="54"/>
      <c r="H24" s="46">
        <f>AI9</f>
        <v>0</v>
      </c>
      <c r="I24" s="46" t="s">
        <v>120</v>
      </c>
      <c r="J24" s="46">
        <f>AG9</f>
        <v>0</v>
      </c>
      <c r="K24" s="46"/>
      <c r="L24" s="54"/>
      <c r="M24" s="46">
        <f>AI12</f>
        <v>0</v>
      </c>
      <c r="N24" s="46" t="s">
        <v>120</v>
      </c>
      <c r="O24" s="46">
        <f>AG12</f>
        <v>0</v>
      </c>
      <c r="P24" s="46"/>
      <c r="Q24" s="54"/>
      <c r="R24" s="46">
        <f>AI15</f>
        <v>0</v>
      </c>
      <c r="S24" s="46" t="s">
        <v>120</v>
      </c>
      <c r="T24" s="46">
        <f>AG15</f>
        <v>0</v>
      </c>
      <c r="U24" s="46"/>
      <c r="V24" s="54"/>
      <c r="W24" s="46">
        <f>AI18</f>
        <v>0</v>
      </c>
      <c r="X24" s="46" t="s">
        <v>120</v>
      </c>
      <c r="Y24" s="46">
        <f>AG18</f>
        <v>0</v>
      </c>
      <c r="Z24" s="46"/>
      <c r="AA24" s="54"/>
      <c r="AB24" s="46">
        <f>AI21</f>
        <v>0</v>
      </c>
      <c r="AC24" s="46" t="s">
        <v>120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120</v>
      </c>
      <c r="AN24" s="67"/>
      <c r="AO24" s="29"/>
      <c r="AP24" s="28"/>
      <c r="AQ24" s="67"/>
      <c r="AR24" s="67" t="s">
        <v>120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122</v>
      </c>
      <c r="C25" s="52">
        <f>AI7</f>
        <v>0</v>
      </c>
      <c r="D25" s="52" t="s">
        <v>120</v>
      </c>
      <c r="E25" s="52">
        <f>AG7</f>
        <v>0</v>
      </c>
      <c r="F25" s="52" t="s">
        <v>123</v>
      </c>
      <c r="G25" s="55" t="s">
        <v>122</v>
      </c>
      <c r="H25" s="52">
        <f>AI10</f>
        <v>0</v>
      </c>
      <c r="I25" s="52" t="s">
        <v>120</v>
      </c>
      <c r="J25" s="52">
        <f>AG10</f>
        <v>0</v>
      </c>
      <c r="K25" s="52" t="s">
        <v>123</v>
      </c>
      <c r="L25" s="55" t="s">
        <v>122</v>
      </c>
      <c r="M25" s="52">
        <f>AI13</f>
        <v>0</v>
      </c>
      <c r="N25" s="52" t="s">
        <v>120</v>
      </c>
      <c r="O25" s="52">
        <f>AG13</f>
        <v>0</v>
      </c>
      <c r="P25" s="52" t="s">
        <v>123</v>
      </c>
      <c r="Q25" s="55" t="s">
        <v>122</v>
      </c>
      <c r="R25" s="52">
        <f>AI16</f>
        <v>0</v>
      </c>
      <c r="S25" s="52" t="s">
        <v>120</v>
      </c>
      <c r="T25" s="52">
        <f>AG16</f>
        <v>0</v>
      </c>
      <c r="U25" s="52" t="s">
        <v>123</v>
      </c>
      <c r="V25" s="55" t="s">
        <v>122</v>
      </c>
      <c r="W25" s="52">
        <f>AI19</f>
        <v>0</v>
      </c>
      <c r="X25" s="52" t="s">
        <v>120</v>
      </c>
      <c r="Y25" s="52">
        <f>AG19</f>
        <v>0</v>
      </c>
      <c r="Z25" s="52" t="s">
        <v>123</v>
      </c>
      <c r="AA25" s="55" t="s">
        <v>122</v>
      </c>
      <c r="AB25" s="52">
        <f>AI22</f>
        <v>0</v>
      </c>
      <c r="AC25" s="52" t="s">
        <v>120</v>
      </c>
      <c r="AD25" s="52">
        <f>AG22</f>
        <v>0</v>
      </c>
      <c r="AE25" s="41" t="s">
        <v>123</v>
      </c>
      <c r="AF25" s="40"/>
      <c r="AG25" s="41"/>
      <c r="AH25" s="41"/>
      <c r="AI25" s="41"/>
      <c r="AJ25" s="41"/>
      <c r="AK25" s="40" t="s">
        <v>122</v>
      </c>
      <c r="AL25" s="68"/>
      <c r="AM25" s="68" t="s">
        <v>120</v>
      </c>
      <c r="AN25" s="68"/>
      <c r="AO25" s="41" t="s">
        <v>123</v>
      </c>
      <c r="AP25" s="40" t="s">
        <v>122</v>
      </c>
      <c r="AQ25" s="68"/>
      <c r="AR25" s="68" t="s">
        <v>120</v>
      </c>
      <c r="AS25" s="68"/>
      <c r="AT25" s="41" t="s">
        <v>123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127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51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52</v>
      </c>
      <c r="C28" s="52">
        <f>AN7</f>
        <v>0</v>
      </c>
      <c r="D28" s="52" t="s">
        <v>51</v>
      </c>
      <c r="E28" s="52">
        <f>AL7</f>
        <v>0</v>
      </c>
      <c r="F28" s="52" t="s">
        <v>53</v>
      </c>
      <c r="G28" s="55" t="s">
        <v>52</v>
      </c>
      <c r="H28" s="52">
        <f>AN10</f>
        <v>0</v>
      </c>
      <c r="I28" s="52" t="s">
        <v>51</v>
      </c>
      <c r="J28" s="52">
        <f>AL10</f>
        <v>0</v>
      </c>
      <c r="K28" s="52" t="s">
        <v>53</v>
      </c>
      <c r="L28" s="55" t="s">
        <v>52</v>
      </c>
      <c r="M28" s="52">
        <f>AN13</f>
        <v>0</v>
      </c>
      <c r="N28" s="52" t="s">
        <v>51</v>
      </c>
      <c r="O28" s="52">
        <f>AL13</f>
        <v>0</v>
      </c>
      <c r="P28" s="52" t="s">
        <v>53</v>
      </c>
      <c r="Q28" s="55" t="s">
        <v>52</v>
      </c>
      <c r="R28" s="52">
        <f>AN16</f>
        <v>0</v>
      </c>
      <c r="S28" s="52" t="s">
        <v>51</v>
      </c>
      <c r="T28" s="52">
        <f>AL16</f>
        <v>0</v>
      </c>
      <c r="U28" s="52" t="s">
        <v>53</v>
      </c>
      <c r="V28" s="55" t="s">
        <v>52</v>
      </c>
      <c r="W28" s="52">
        <f>AN19</f>
        <v>0</v>
      </c>
      <c r="X28" s="52" t="s">
        <v>51</v>
      </c>
      <c r="Y28" s="52">
        <f>AL19</f>
        <v>0</v>
      </c>
      <c r="Z28" s="52" t="s">
        <v>53</v>
      </c>
      <c r="AA28" s="55" t="s">
        <v>52</v>
      </c>
      <c r="AB28" s="52">
        <f>AN22</f>
        <v>0</v>
      </c>
      <c r="AC28" s="52" t="s">
        <v>51</v>
      </c>
      <c r="AD28" s="52">
        <f>AL22</f>
        <v>0</v>
      </c>
      <c r="AE28" s="52" t="s">
        <v>53</v>
      </c>
      <c r="AF28" s="55" t="s">
        <v>52</v>
      </c>
      <c r="AG28" s="52">
        <f>AN25</f>
        <v>0</v>
      </c>
      <c r="AH28" s="52" t="s">
        <v>51</v>
      </c>
      <c r="AI28" s="52">
        <f>AL25</f>
        <v>0</v>
      </c>
      <c r="AJ28" s="41" t="s">
        <v>53</v>
      </c>
      <c r="AK28" s="40"/>
      <c r="AL28" s="41"/>
      <c r="AM28" s="41"/>
      <c r="AN28" s="41"/>
      <c r="AO28" s="41"/>
      <c r="AP28" s="40" t="s">
        <v>52</v>
      </c>
      <c r="AQ28" s="68"/>
      <c r="AR28" s="68" t="s">
        <v>51</v>
      </c>
      <c r="AS28" s="68"/>
      <c r="AT28" s="41" t="s">
        <v>53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104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0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0</v>
      </c>
      <c r="X30" s="46" t="s">
        <v>105</v>
      </c>
      <c r="Y30" s="46">
        <f>AQ18</f>
        <v>0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106</v>
      </c>
      <c r="AZ30" s="35">
        <f>+E30+J30+O30+T30+Y30+AD30+AI30+AN30+AS30</f>
        <v>0</v>
      </c>
      <c r="BA30" s="37">
        <f>+C31+H31+M31+R31+W31+AB31+AG31+AL31+AQ31</f>
        <v>0</v>
      </c>
      <c r="BB30" s="35" t="s">
        <v>106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119</v>
      </c>
      <c r="G31" s="119" t="s">
        <v>118</v>
      </c>
      <c r="H31" s="101">
        <f>AS10</f>
        <v>0</v>
      </c>
      <c r="I31" s="101" t="s">
        <v>105</v>
      </c>
      <c r="J31" s="101">
        <f>AQ10</f>
        <v>0</v>
      </c>
      <c r="K31" s="101" t="s">
        <v>119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119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119</v>
      </c>
      <c r="V31" s="119" t="s">
        <v>118</v>
      </c>
      <c r="W31" s="101">
        <f>AS19</f>
        <v>0</v>
      </c>
      <c r="X31" s="101" t="s">
        <v>105</v>
      </c>
      <c r="Y31" s="101">
        <f>AQ19</f>
        <v>0</v>
      </c>
      <c r="Z31" s="101" t="s">
        <v>119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119</v>
      </c>
      <c r="AF31" s="119" t="s">
        <v>118</v>
      </c>
      <c r="AG31" s="101">
        <f>AS25</f>
        <v>0</v>
      </c>
      <c r="AH31" s="101" t="s">
        <v>105</v>
      </c>
      <c r="AI31" s="101">
        <f>AQ25</f>
        <v>0</v>
      </c>
      <c r="AJ31" s="101" t="s">
        <v>119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119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47</v>
      </c>
      <c r="AT4" s="20"/>
      <c r="AU4" s="20"/>
      <c r="AV4" s="22" t="s">
        <v>48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107</v>
      </c>
      <c r="J6" s="67"/>
      <c r="K6" s="30"/>
      <c r="L6" s="28"/>
      <c r="M6" s="67"/>
      <c r="N6" s="67" t="s">
        <v>107</v>
      </c>
      <c r="O6" s="67"/>
      <c r="P6" s="30"/>
      <c r="Q6" s="28"/>
      <c r="R6" s="67"/>
      <c r="S6" s="67" t="s">
        <v>107</v>
      </c>
      <c r="T6" s="67"/>
      <c r="U6" s="30"/>
      <c r="V6" s="28"/>
      <c r="W6" s="67"/>
      <c r="X6" s="67" t="s">
        <v>107</v>
      </c>
      <c r="Y6" s="67"/>
      <c r="Z6" s="30"/>
      <c r="AA6" s="28"/>
      <c r="AB6" s="67"/>
      <c r="AC6" s="67" t="s">
        <v>107</v>
      </c>
      <c r="AD6" s="67"/>
      <c r="AE6" s="30"/>
      <c r="AF6" s="28"/>
      <c r="AG6" s="67"/>
      <c r="AH6" s="67" t="s">
        <v>107</v>
      </c>
      <c r="AI6" s="67"/>
      <c r="AJ6" s="30"/>
      <c r="AK6" s="28"/>
      <c r="AL6" s="67"/>
      <c r="AM6" s="67" t="s">
        <v>107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108</v>
      </c>
      <c r="AU6" s="35">
        <f>+E6+J6+O6+T6+Y6+AD6+AI6+AN6</f>
        <v>0</v>
      </c>
      <c r="AV6" s="37">
        <f>+C7+H7+M7+R7+W7+AB7+AG7+AL7</f>
        <v>0</v>
      </c>
      <c r="AW6" s="35" t="s">
        <v>108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109</v>
      </c>
      <c r="H7" s="68"/>
      <c r="I7" s="68" t="s">
        <v>107</v>
      </c>
      <c r="J7" s="68"/>
      <c r="K7" s="42" t="s">
        <v>110</v>
      </c>
      <c r="L7" s="40" t="s">
        <v>109</v>
      </c>
      <c r="M7" s="68"/>
      <c r="N7" s="68" t="s">
        <v>107</v>
      </c>
      <c r="O7" s="68"/>
      <c r="P7" s="42" t="s">
        <v>110</v>
      </c>
      <c r="Q7" s="40" t="s">
        <v>109</v>
      </c>
      <c r="R7" s="68"/>
      <c r="S7" s="68" t="s">
        <v>107</v>
      </c>
      <c r="T7" s="68"/>
      <c r="U7" s="42" t="s">
        <v>110</v>
      </c>
      <c r="V7" s="40" t="s">
        <v>109</v>
      </c>
      <c r="W7" s="68"/>
      <c r="X7" s="68" t="s">
        <v>107</v>
      </c>
      <c r="Y7" s="68"/>
      <c r="Z7" s="42" t="s">
        <v>110</v>
      </c>
      <c r="AA7" s="40" t="s">
        <v>109</v>
      </c>
      <c r="AB7" s="68"/>
      <c r="AC7" s="68" t="s">
        <v>107</v>
      </c>
      <c r="AD7" s="68"/>
      <c r="AE7" s="42" t="s">
        <v>110</v>
      </c>
      <c r="AF7" s="40" t="s">
        <v>109</v>
      </c>
      <c r="AG7" s="68"/>
      <c r="AH7" s="68" t="s">
        <v>107</v>
      </c>
      <c r="AI7" s="68"/>
      <c r="AJ7" s="42" t="s">
        <v>110</v>
      </c>
      <c r="AK7" s="40" t="s">
        <v>109</v>
      </c>
      <c r="AL7" s="68"/>
      <c r="AM7" s="68" t="s">
        <v>107</v>
      </c>
      <c r="AN7" s="68"/>
      <c r="AO7" s="42" t="s">
        <v>110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111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82</v>
      </c>
      <c r="AU9" s="132">
        <f>+E9+J9+O9+T9+Y9+AD9+AI9+AN9</f>
        <v>0</v>
      </c>
      <c r="AV9" s="133">
        <f>+C10+H10+M10+R10+W10+AB10+AG10+AL10</f>
        <v>0</v>
      </c>
      <c r="AW9" s="35" t="s">
        <v>82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82</v>
      </c>
      <c r="AU12" s="132">
        <f>+E12+J12+O12+T12+Y12+AD12+AI12+AN12</f>
        <v>0</v>
      </c>
      <c r="AV12" s="133">
        <f>+C13+H13+M13+R13+W13+AB13+AG13+AL13</f>
        <v>0</v>
      </c>
      <c r="AW12" s="35" t="s">
        <v>82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82</v>
      </c>
      <c r="AU15" s="132">
        <f>+E15+J15+O15+T15+Y15+AD15+AI15+AN15</f>
        <v>0</v>
      </c>
      <c r="AV15" s="133">
        <f>+C16+H16+M16+R16+W16+AB16+AG16+AL16</f>
        <v>0</v>
      </c>
      <c r="AW15" s="35" t="s">
        <v>82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82</v>
      </c>
      <c r="AU18" s="132">
        <f>+E18+J18+O18+T18+Y18+AD18+AI18+AN18</f>
        <v>0</v>
      </c>
      <c r="AV18" s="133">
        <f>+C19+H19+M19+R19+W19+AB19+AG19+AL19</f>
        <v>0</v>
      </c>
      <c r="AW18" s="35" t="s">
        <v>82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102</v>
      </c>
      <c r="B21" s="28"/>
      <c r="C21" s="46">
        <f>AD6</f>
        <v>0</v>
      </c>
      <c r="D21" s="46" t="s">
        <v>107</v>
      </c>
      <c r="E21" s="46">
        <f>AB6</f>
        <v>0</v>
      </c>
      <c r="F21" s="46"/>
      <c r="G21" s="54"/>
      <c r="H21" s="46">
        <f>AD9</f>
        <v>0</v>
      </c>
      <c r="I21" s="46" t="s">
        <v>107</v>
      </c>
      <c r="J21" s="46">
        <f>AB9</f>
        <v>0</v>
      </c>
      <c r="K21" s="46"/>
      <c r="L21" s="54"/>
      <c r="M21" s="46">
        <f>AD12</f>
        <v>0</v>
      </c>
      <c r="N21" s="46" t="s">
        <v>107</v>
      </c>
      <c r="O21" s="46">
        <f>AB12</f>
        <v>0</v>
      </c>
      <c r="P21" s="46"/>
      <c r="Q21" s="54"/>
      <c r="R21" s="46">
        <f>AD15</f>
        <v>0</v>
      </c>
      <c r="S21" s="46" t="s">
        <v>107</v>
      </c>
      <c r="T21" s="46">
        <f>AB15</f>
        <v>0</v>
      </c>
      <c r="U21" s="46"/>
      <c r="V21" s="54"/>
      <c r="W21" s="46">
        <f>AD18</f>
        <v>0</v>
      </c>
      <c r="X21" s="46" t="s">
        <v>107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107</v>
      </c>
      <c r="AI21" s="67"/>
      <c r="AJ21" s="29"/>
      <c r="AK21" s="28"/>
      <c r="AL21" s="67"/>
      <c r="AM21" s="67" t="s">
        <v>107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108</v>
      </c>
      <c r="AU21" s="132">
        <f>+E21+J21+O21+T21+Y21+AD21+AI21+AN21</f>
        <v>0</v>
      </c>
      <c r="AV21" s="133">
        <f>+C22+H22+M22+R22+W22+AB22+AG22+AL22</f>
        <v>0</v>
      </c>
      <c r="AW21" s="35" t="s">
        <v>108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109</v>
      </c>
      <c r="C22" s="52">
        <f>AD7</f>
        <v>0</v>
      </c>
      <c r="D22" s="52" t="s">
        <v>107</v>
      </c>
      <c r="E22" s="52">
        <f>AB7</f>
        <v>0</v>
      </c>
      <c r="F22" s="52" t="s">
        <v>110</v>
      </c>
      <c r="G22" s="55" t="s">
        <v>109</v>
      </c>
      <c r="H22" s="52">
        <f>AD10</f>
        <v>0</v>
      </c>
      <c r="I22" s="52" t="s">
        <v>107</v>
      </c>
      <c r="J22" s="52">
        <f>AB10</f>
        <v>0</v>
      </c>
      <c r="K22" s="52" t="s">
        <v>110</v>
      </c>
      <c r="L22" s="55" t="s">
        <v>109</v>
      </c>
      <c r="M22" s="52">
        <f>AD13</f>
        <v>0</v>
      </c>
      <c r="N22" s="52" t="s">
        <v>107</v>
      </c>
      <c r="O22" s="52">
        <f>AB13</f>
        <v>0</v>
      </c>
      <c r="P22" s="52" t="s">
        <v>110</v>
      </c>
      <c r="Q22" s="55" t="s">
        <v>109</v>
      </c>
      <c r="R22" s="52">
        <f>AD16</f>
        <v>0</v>
      </c>
      <c r="S22" s="52" t="s">
        <v>107</v>
      </c>
      <c r="T22" s="52">
        <f>AB16</f>
        <v>0</v>
      </c>
      <c r="U22" s="52" t="s">
        <v>110</v>
      </c>
      <c r="V22" s="55" t="s">
        <v>109</v>
      </c>
      <c r="W22" s="52">
        <f>AD19</f>
        <v>0</v>
      </c>
      <c r="X22" s="52" t="s">
        <v>107</v>
      </c>
      <c r="Y22" s="52">
        <f>AB19</f>
        <v>0</v>
      </c>
      <c r="Z22" s="41" t="s">
        <v>110</v>
      </c>
      <c r="AA22" s="40"/>
      <c r="AB22" s="41"/>
      <c r="AC22" s="29"/>
      <c r="AD22" s="29"/>
      <c r="AE22" s="29"/>
      <c r="AF22" s="28" t="s">
        <v>109</v>
      </c>
      <c r="AG22" s="67"/>
      <c r="AH22" s="67" t="s">
        <v>107</v>
      </c>
      <c r="AI22" s="67"/>
      <c r="AJ22" s="29" t="s">
        <v>110</v>
      </c>
      <c r="AK22" s="28" t="s">
        <v>109</v>
      </c>
      <c r="AL22" s="67"/>
      <c r="AM22" s="67" t="s">
        <v>107</v>
      </c>
      <c r="AN22" s="67"/>
      <c r="AO22" s="29" t="s">
        <v>110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116</v>
      </c>
      <c r="B24" s="28"/>
      <c r="C24" s="46">
        <f>AI6</f>
        <v>0</v>
      </c>
      <c r="D24" s="46" t="s">
        <v>107</v>
      </c>
      <c r="E24" s="46">
        <f>AG6</f>
        <v>0</v>
      </c>
      <c r="F24" s="46"/>
      <c r="G24" s="54"/>
      <c r="H24" s="46">
        <f>AI9</f>
        <v>0</v>
      </c>
      <c r="I24" s="46" t="s">
        <v>107</v>
      </c>
      <c r="J24" s="46">
        <f>AG9</f>
        <v>0</v>
      </c>
      <c r="K24" s="46"/>
      <c r="L24" s="54"/>
      <c r="M24" s="46">
        <f>AI12</f>
        <v>0</v>
      </c>
      <c r="N24" s="46" t="s">
        <v>107</v>
      </c>
      <c r="O24" s="46">
        <f>AG12</f>
        <v>0</v>
      </c>
      <c r="P24" s="46"/>
      <c r="Q24" s="54"/>
      <c r="R24" s="46">
        <f>AI15</f>
        <v>0</v>
      </c>
      <c r="S24" s="46" t="s">
        <v>107</v>
      </c>
      <c r="T24" s="46">
        <f>AG15</f>
        <v>0</v>
      </c>
      <c r="U24" s="46"/>
      <c r="V24" s="54"/>
      <c r="W24" s="46">
        <f>AI18</f>
        <v>0</v>
      </c>
      <c r="X24" s="46" t="s">
        <v>107</v>
      </c>
      <c r="Y24" s="46">
        <f>AG18</f>
        <v>0</v>
      </c>
      <c r="Z24" s="46"/>
      <c r="AA24" s="54"/>
      <c r="AB24" s="46">
        <f>AI21</f>
        <v>0</v>
      </c>
      <c r="AC24" s="46" t="s">
        <v>107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107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108</v>
      </c>
      <c r="AU24" s="132">
        <f>+E24+J24+O24+T24+Y24+AD24+AI24+AN24</f>
        <v>0</v>
      </c>
      <c r="AV24" s="133">
        <f>+C25+H25+M25+R25+W25+AB25+AG25+AL25</f>
        <v>0</v>
      </c>
      <c r="AW24" s="35" t="s">
        <v>108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109</v>
      </c>
      <c r="C25" s="52">
        <f>AI7</f>
        <v>0</v>
      </c>
      <c r="D25" s="52" t="s">
        <v>107</v>
      </c>
      <c r="E25" s="52">
        <f>AG7</f>
        <v>0</v>
      </c>
      <c r="F25" s="52" t="s">
        <v>110</v>
      </c>
      <c r="G25" s="55" t="s">
        <v>109</v>
      </c>
      <c r="H25" s="52">
        <f>AI10</f>
        <v>0</v>
      </c>
      <c r="I25" s="52" t="s">
        <v>107</v>
      </c>
      <c r="J25" s="52">
        <f>AG10</f>
        <v>0</v>
      </c>
      <c r="K25" s="52" t="s">
        <v>110</v>
      </c>
      <c r="L25" s="55" t="s">
        <v>109</v>
      </c>
      <c r="M25" s="52">
        <f>AI13</f>
        <v>0</v>
      </c>
      <c r="N25" s="52" t="s">
        <v>107</v>
      </c>
      <c r="O25" s="52">
        <f>AG13</f>
        <v>0</v>
      </c>
      <c r="P25" s="52" t="s">
        <v>110</v>
      </c>
      <c r="Q25" s="55" t="s">
        <v>109</v>
      </c>
      <c r="R25" s="52">
        <f>AI16</f>
        <v>0</v>
      </c>
      <c r="S25" s="52" t="s">
        <v>107</v>
      </c>
      <c r="T25" s="52">
        <f>AG16</f>
        <v>0</v>
      </c>
      <c r="U25" s="52" t="s">
        <v>110</v>
      </c>
      <c r="V25" s="55" t="s">
        <v>109</v>
      </c>
      <c r="W25" s="52">
        <f>AI19</f>
        <v>0</v>
      </c>
      <c r="X25" s="52" t="s">
        <v>107</v>
      </c>
      <c r="Y25" s="52">
        <f>AG19</f>
        <v>0</v>
      </c>
      <c r="Z25" s="52" t="s">
        <v>110</v>
      </c>
      <c r="AA25" s="55" t="s">
        <v>109</v>
      </c>
      <c r="AB25" s="52">
        <f>AI22</f>
        <v>0</v>
      </c>
      <c r="AC25" s="52" t="s">
        <v>107</v>
      </c>
      <c r="AD25" s="52">
        <f>AG22</f>
        <v>0</v>
      </c>
      <c r="AE25" s="41" t="s">
        <v>110</v>
      </c>
      <c r="AF25" s="40"/>
      <c r="AG25" s="41"/>
      <c r="AH25" s="41"/>
      <c r="AI25" s="41"/>
      <c r="AJ25" s="41"/>
      <c r="AK25" s="40" t="s">
        <v>109</v>
      </c>
      <c r="AL25" s="68"/>
      <c r="AM25" s="68" t="s">
        <v>107</v>
      </c>
      <c r="AN25" s="68"/>
      <c r="AO25" s="41" t="s">
        <v>110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117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52</v>
      </c>
      <c r="C28" s="101">
        <f>AN7</f>
        <v>0</v>
      </c>
      <c r="D28" s="101" t="s">
        <v>51</v>
      </c>
      <c r="E28" s="101">
        <f>AL7</f>
        <v>0</v>
      </c>
      <c r="F28" s="101" t="s">
        <v>53</v>
      </c>
      <c r="G28" s="119" t="s">
        <v>52</v>
      </c>
      <c r="H28" s="101">
        <f>AN10</f>
        <v>0</v>
      </c>
      <c r="I28" s="101" t="s">
        <v>51</v>
      </c>
      <c r="J28" s="101">
        <f>AL10</f>
        <v>0</v>
      </c>
      <c r="K28" s="101" t="s">
        <v>53</v>
      </c>
      <c r="L28" s="119" t="s">
        <v>52</v>
      </c>
      <c r="M28" s="101">
        <f>AN13</f>
        <v>0</v>
      </c>
      <c r="N28" s="101" t="s">
        <v>51</v>
      </c>
      <c r="O28" s="101">
        <f>AL13</f>
        <v>0</v>
      </c>
      <c r="P28" s="101" t="s">
        <v>53</v>
      </c>
      <c r="Q28" s="119" t="s">
        <v>52</v>
      </c>
      <c r="R28" s="101">
        <f>AN16</f>
        <v>0</v>
      </c>
      <c r="S28" s="101" t="s">
        <v>51</v>
      </c>
      <c r="T28" s="101">
        <f>AL16</f>
        <v>0</v>
      </c>
      <c r="U28" s="101" t="s">
        <v>53</v>
      </c>
      <c r="V28" s="119" t="s">
        <v>52</v>
      </c>
      <c r="W28" s="101">
        <f>AN19</f>
        <v>0</v>
      </c>
      <c r="X28" s="101" t="s">
        <v>51</v>
      </c>
      <c r="Y28" s="101">
        <f>AL19</f>
        <v>0</v>
      </c>
      <c r="Z28" s="101" t="s">
        <v>53</v>
      </c>
      <c r="AA28" s="119" t="s">
        <v>52</v>
      </c>
      <c r="AB28" s="101">
        <f>AN22</f>
        <v>0</v>
      </c>
      <c r="AC28" s="101" t="s">
        <v>51</v>
      </c>
      <c r="AD28" s="101">
        <f>AL22</f>
        <v>0</v>
      </c>
      <c r="AE28" s="101" t="s">
        <v>53</v>
      </c>
      <c r="AF28" s="119" t="s">
        <v>52</v>
      </c>
      <c r="AG28" s="101">
        <f>AN25</f>
        <v>0</v>
      </c>
      <c r="AH28" s="101" t="s">
        <v>51</v>
      </c>
      <c r="AI28" s="101">
        <f>AL25</f>
        <v>0</v>
      </c>
      <c r="AJ28" s="58" t="s">
        <v>53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40"/>
  <sheetViews>
    <sheetView tabSelected="1" topLeftCell="A3" zoomScale="75" zoomScaleNormal="75" workbookViewId="0">
      <selection activeCell="E17" sqref="E17"/>
    </sheetView>
  </sheetViews>
  <sheetFormatPr defaultRowHeight="13.5"/>
  <cols>
    <col min="1" max="1" width="13.125" style="151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208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>
        <v>1</v>
      </c>
      <c r="R5" s="63"/>
      <c r="S5" s="29"/>
      <c r="T5" s="45"/>
      <c r="U5" s="30"/>
      <c r="V5" s="59">
        <v>1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1</v>
      </c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48" t="s">
        <v>144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/>
      <c r="AC6" s="67" t="s">
        <v>28</v>
      </c>
      <c r="AD6" s="67"/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3</v>
      </c>
      <c r="BA6" s="35">
        <f>+C5+H5+M5+R5+W5+AB5+AG5+AL5+AQ5+AV5</f>
        <v>0</v>
      </c>
      <c r="BB6" s="36">
        <f>+AZ6+BA6</f>
        <v>3</v>
      </c>
      <c r="BC6" s="35">
        <f>+C6+H6+M6+R6+W6+AB6+AG6+AL6+AQ6+AV6</f>
        <v>2</v>
      </c>
      <c r="BD6" s="35" t="s">
        <v>31</v>
      </c>
      <c r="BE6" s="35">
        <f>+E6+J6+O6+T6+Y6+AD6+AI6+AN6+AS6+AX6</f>
        <v>7</v>
      </c>
      <c r="BF6" s="37">
        <f>+C7+H7+M7+R7+W7+AB7+AG7+AL7+AQ7+AV7</f>
        <v>4</v>
      </c>
      <c r="BG6" s="35" t="s">
        <v>31</v>
      </c>
      <c r="BH6" s="36">
        <f>+E7+J7+O7+T7+Y7+AD7+AI7+AN7+AS7+AX7</f>
        <v>16</v>
      </c>
      <c r="BI6" s="83">
        <f>IF(BH6=0,"10.000",BF6/(BF6+BH6)*10)</f>
        <v>2</v>
      </c>
      <c r="BJ6" s="105">
        <f>RANK(BK6,$BK$6:$BK$33)</f>
        <v>9</v>
      </c>
      <c r="BK6" s="38">
        <f>BB6*1000+BA6*100+BE7*10+BI6</f>
        <v>2952</v>
      </c>
    </row>
    <row r="7" spans="1:63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>
        <v>2</v>
      </c>
      <c r="S7" s="68" t="s">
        <v>28</v>
      </c>
      <c r="T7" s="68">
        <v>5</v>
      </c>
      <c r="U7" s="42" t="s">
        <v>30</v>
      </c>
      <c r="V7" s="40" t="s">
        <v>29</v>
      </c>
      <c r="W7" s="68">
        <v>2</v>
      </c>
      <c r="X7" s="68" t="s">
        <v>28</v>
      </c>
      <c r="Y7" s="68">
        <v>5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-5</v>
      </c>
      <c r="BF7" s="88"/>
      <c r="BG7" s="85"/>
      <c r="BH7" s="86"/>
      <c r="BI7" s="89"/>
      <c r="BJ7" s="106"/>
      <c r="BK7" s="90"/>
    </row>
    <row r="8" spans="1:63" ht="14.25" customHeight="1">
      <c r="A8" s="148" t="s">
        <v>209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148" t="s">
        <v>221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/>
      <c r="AH9" s="67" t="s">
        <v>28</v>
      </c>
      <c r="AI9" s="67"/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6</v>
      </c>
      <c r="BA9" s="35">
        <f>+C8+H8+M8+R8+W8+AB8+AG8+AL8+AQ8+AV8</f>
        <v>2</v>
      </c>
      <c r="BB9" s="36">
        <f>+AZ9+BA9</f>
        <v>8</v>
      </c>
      <c r="BC9" s="35">
        <f>+C9+H9+M9+R9+W9+AB9+AG9+AL9+AQ9+AV9</f>
        <v>4</v>
      </c>
      <c r="BD9" s="35" t="s">
        <v>31</v>
      </c>
      <c r="BE9" s="35">
        <f>+E9+J9+O9+T9+Y9+AD9+AI9+AN9+AS9+AX9</f>
        <v>5</v>
      </c>
      <c r="BF9" s="37">
        <f>+C10+H10+M10+R10+W10+AB10+AG10+AL10+AQ10+AV10</f>
        <v>8</v>
      </c>
      <c r="BG9" s="35" t="s">
        <v>31</v>
      </c>
      <c r="BH9" s="36">
        <f>+E10+J10+O10+T10+Y10+AD10+AI10+AN10+AS10+AX10</f>
        <v>10</v>
      </c>
      <c r="BI9" s="83">
        <f>IF(BH9=0,"10.000",BF9/(BF9+BH9)*10)</f>
        <v>4.4444444444444446</v>
      </c>
      <c r="BJ9" s="105">
        <f>RANK(BK9,$BK$6:$BK$33)</f>
        <v>5</v>
      </c>
      <c r="BK9" s="38">
        <f>BB9*1000+BA9*100+BE10*10+BI9</f>
        <v>8194.4444444444453</v>
      </c>
    </row>
    <row r="10" spans="1:63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4</v>
      </c>
      <c r="AM10" s="67" t="s">
        <v>28</v>
      </c>
      <c r="AN10" s="67">
        <v>2</v>
      </c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-1</v>
      </c>
      <c r="BF10" s="37"/>
      <c r="BG10" s="35"/>
      <c r="BH10" s="36"/>
      <c r="BI10" s="83"/>
      <c r="BJ10" s="106"/>
      <c r="BK10" s="38"/>
    </row>
    <row r="11" spans="1:63" ht="14.25" customHeight="1">
      <c r="A11" s="150" t="s">
        <v>210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1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1</v>
      </c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148" t="s">
        <v>145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/>
      <c r="AM12" s="67" t="s">
        <v>28</v>
      </c>
      <c r="AN12" s="67"/>
      <c r="AO12" s="45"/>
      <c r="AP12" s="65"/>
      <c r="AQ12" s="67">
        <v>0</v>
      </c>
      <c r="AR12" s="67" t="s">
        <v>28</v>
      </c>
      <c r="AS12" s="67">
        <v>3</v>
      </c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3</v>
      </c>
      <c r="BA12" s="35">
        <f>+C11+H11+M11+R11+W11+AB11+AG11+AL11+AQ11+AV11</f>
        <v>0</v>
      </c>
      <c r="BB12" s="36">
        <f>+AZ12+BA12</f>
        <v>3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9</v>
      </c>
      <c r="BF12" s="37">
        <f>+C13+H13+M13+R13+W13+AB13+AG13+AL13+AQ13+AV13</f>
        <v>1</v>
      </c>
      <c r="BG12" s="35" t="s">
        <v>31</v>
      </c>
      <c r="BH12" s="36">
        <f>+E13+J13+O13+T13+Y13+AD13+AI13+AN13+AS13+AX13</f>
        <v>18</v>
      </c>
      <c r="BI12" s="83">
        <f>IF(BH12=0,"10.000",BF12/(BF12+BH12)*10)</f>
        <v>0.52631578947368418</v>
      </c>
      <c r="BJ12" s="105">
        <f>RANK(BK12,$BK$6:$BK$33)</f>
        <v>10</v>
      </c>
      <c r="BK12" s="38">
        <f>BB12*1000+BA12*100+BE13*10+BI12</f>
        <v>2910.5263157894738</v>
      </c>
    </row>
    <row r="13" spans="1:63" ht="14.25" customHeight="1">
      <c r="A13" s="14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-9</v>
      </c>
      <c r="BF13" s="88"/>
      <c r="BG13" s="85"/>
      <c r="BH13" s="86"/>
      <c r="BI13" s="89"/>
      <c r="BJ13" s="106"/>
      <c r="BK13" s="90"/>
    </row>
    <row r="14" spans="1:63" ht="14.25" customHeight="1">
      <c r="A14" s="148" t="s">
        <v>211</v>
      </c>
      <c r="B14" s="60">
        <v>2</v>
      </c>
      <c r="C14" s="64">
        <v>1</v>
      </c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148" t="s">
        <v>146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6</v>
      </c>
      <c r="BA15" s="35">
        <f>+C14+H14+M14+R14+W14+AB14+AG14+AL14+AQ14+AV14</f>
        <v>3</v>
      </c>
      <c r="BB15" s="36">
        <f>+AZ15+BA15</f>
        <v>9</v>
      </c>
      <c r="BC15" s="35">
        <f>+C15+H15+M15+R15+W15+AB15+AG15+AL15+AQ15+AV15</f>
        <v>7</v>
      </c>
      <c r="BD15" s="35" t="s">
        <v>31</v>
      </c>
      <c r="BE15" s="35">
        <f>+E15+J15+O15+T15+Y15+AD15+AI15+AN15+AS15+AX15</f>
        <v>2</v>
      </c>
      <c r="BF15" s="37">
        <f>+C16+H16+M16+R16+W16+AB16+AG16+AL16+AQ16+AV16</f>
        <v>15</v>
      </c>
      <c r="BG15" s="35" t="s">
        <v>31</v>
      </c>
      <c r="BH15" s="36">
        <f>+E16+J16+O16+T16+Y16+AD16+AI16+AN16+AS16+AX16</f>
        <v>4</v>
      </c>
      <c r="BI15" s="83">
        <f>IF(BH15=0,"10.000",BF15/(BF15+BH15)*10)</f>
        <v>7.8947368421052637</v>
      </c>
      <c r="BJ15" s="105">
        <f>RANK(BK15,$BK$6:$BK$33)</f>
        <v>3</v>
      </c>
      <c r="BK15" s="38">
        <f>BB15*1000+BA15*100+BE16*10+BI15</f>
        <v>9357.894736842105</v>
      </c>
    </row>
    <row r="16" spans="1:63" ht="14.25" customHeight="1">
      <c r="A16" s="148"/>
      <c r="B16" s="40" t="s">
        <v>29</v>
      </c>
      <c r="C16" s="52">
        <f>T7</f>
        <v>5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4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5</v>
      </c>
      <c r="BF16" s="37"/>
      <c r="BG16" s="35"/>
      <c r="BH16" s="36"/>
      <c r="BI16" s="83"/>
      <c r="BJ16" s="106"/>
      <c r="BK16" s="38"/>
    </row>
    <row r="17" spans="1:63" ht="14.25" customHeight="1">
      <c r="A17" s="150" t="s">
        <v>212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148" t="s">
        <v>234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6</v>
      </c>
      <c r="BA18" s="35">
        <f>+C17+H17+M17+R17+W17+AB17+AG17+AL17+AQ17+AV17</f>
        <v>2</v>
      </c>
      <c r="BB18" s="36">
        <f>+AZ18+BA18</f>
        <v>8</v>
      </c>
      <c r="BC18" s="35">
        <f>+C18+H18+M18+R18+W18+AB18+AG18+AL18+AQ18+AV18</f>
        <v>5</v>
      </c>
      <c r="BD18" s="35" t="s">
        <v>31</v>
      </c>
      <c r="BE18" s="35">
        <f>+E18+J18+O18+T18+Y18+AD18+AI18+AN18+AS18+AX18</f>
        <v>4</v>
      </c>
      <c r="BF18" s="37">
        <f>+C19+H19+M19+R19+W19+AB19+AG19+AL19+AQ19+AV19</f>
        <v>11</v>
      </c>
      <c r="BG18" s="35" t="s">
        <v>31</v>
      </c>
      <c r="BH18" s="36">
        <f>+E19+J19+O19+T19+Y19+AD19+AI19+AN19+AS19+AX19</f>
        <v>9</v>
      </c>
      <c r="BI18" s="83">
        <f>IF(BH18=0,"10.000",BF18/(BF18+BH18)*10)</f>
        <v>5.5</v>
      </c>
      <c r="BJ18" s="105">
        <f>RANK(BK18,$BK$6:$BK$33)</f>
        <v>4</v>
      </c>
      <c r="BK18" s="38">
        <f>BB18*1000+BA18*100+BE19*10+BI18</f>
        <v>8215.5</v>
      </c>
    </row>
    <row r="19" spans="1:63" ht="14.25" customHeight="1">
      <c r="A19" s="155" t="s">
        <v>235</v>
      </c>
      <c r="B19" s="40" t="s">
        <v>29</v>
      </c>
      <c r="C19" s="52">
        <f>Y7</f>
        <v>5</v>
      </c>
      <c r="D19" s="52" t="s">
        <v>28</v>
      </c>
      <c r="E19" s="52">
        <f>W7</f>
        <v>2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1</v>
      </c>
      <c r="BF19" s="88"/>
      <c r="BG19" s="85"/>
      <c r="BH19" s="86"/>
      <c r="BI19" s="98"/>
      <c r="BJ19" s="107"/>
      <c r="BK19" s="90"/>
    </row>
    <row r="20" spans="1:63" ht="14.25" customHeight="1">
      <c r="A20" s="148" t="s">
        <v>214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148" t="s">
        <v>236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6</v>
      </c>
      <c r="BA21" s="35">
        <f>+C20+H20+M20+R20+W20+AB20+AG20+AL20+AQ20+AV20</f>
        <v>3</v>
      </c>
      <c r="BB21" s="36">
        <f>+AZ21+BA21</f>
        <v>9</v>
      </c>
      <c r="BC21" s="35">
        <f>+C21+H21+M21+R21+W21+AB21+AG21+AL21+AQ21+AV21</f>
        <v>8</v>
      </c>
      <c r="BD21" s="35" t="s">
        <v>31</v>
      </c>
      <c r="BE21" s="35">
        <f>+E21+J21+O21+T21+Y21+AD21+AI21+AN21+AS21+AX21</f>
        <v>1</v>
      </c>
      <c r="BF21" s="37">
        <f>+C22+H22+M22+R22+W22+AB22+AG22+AL22+AQ22+AV22</f>
        <v>16</v>
      </c>
      <c r="BG21" s="35" t="s">
        <v>31</v>
      </c>
      <c r="BH21" s="36">
        <f>+E22+J22+O22+T22+Y22+AD22+AI22+AN22+AS22+AX22</f>
        <v>2</v>
      </c>
      <c r="BI21" s="83">
        <f>IF(BH21=0,"10.000",BF21/(BF21+BH21)*10)</f>
        <v>8.8888888888888893</v>
      </c>
      <c r="BJ21" s="105">
        <f>RANK(BK21,$BK$6:$BK$33)</f>
        <v>2</v>
      </c>
      <c r="BK21" s="38">
        <f>BB21*1000+BA21*100+BE22*10+BI21</f>
        <v>9378.8888888888887</v>
      </c>
    </row>
    <row r="22" spans="1:63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>
        <v>4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7</v>
      </c>
      <c r="BF22" s="37"/>
      <c r="BG22" s="35"/>
      <c r="BH22" s="36"/>
      <c r="BI22" s="56"/>
      <c r="BJ22" s="109"/>
      <c r="BK22" s="38"/>
    </row>
    <row r="23" spans="1:63" ht="14.25" customHeight="1">
      <c r="A23" s="150" t="s">
        <v>215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148" t="s">
        <v>147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6</v>
      </c>
      <c r="BA24" s="35">
        <f>+C23+H23+M23+R23+W23+AB23+AG23+AL23+AQ23+AV23</f>
        <v>3</v>
      </c>
      <c r="BB24" s="36">
        <f>+AZ24+BA24</f>
        <v>9</v>
      </c>
      <c r="BC24" s="35">
        <f>+C24+H24+M24+R24+W24+AB24+AG24+AL24+AQ24+AV24</f>
        <v>9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18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9400</v>
      </c>
    </row>
    <row r="25" spans="1:63" ht="14.25" customHeight="1">
      <c r="A25" s="149"/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9</v>
      </c>
      <c r="BF25" s="88"/>
      <c r="BG25" s="85"/>
      <c r="BH25" s="86"/>
      <c r="BI25" s="98"/>
      <c r="BJ25" s="111"/>
      <c r="BK25" s="90"/>
    </row>
    <row r="26" spans="1:63" ht="14.25" customHeight="1">
      <c r="A26" s="148" t="s">
        <v>216</v>
      </c>
      <c r="B26" s="59"/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148" t="s">
        <v>148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6</v>
      </c>
      <c r="BA27" s="35">
        <f>+C26+H26+M26+R26+W26+AB26+AG26+AL26+AQ26+AV26</f>
        <v>0</v>
      </c>
      <c r="BB27" s="36">
        <f>+AZ27+BA27</f>
        <v>6</v>
      </c>
      <c r="BC27" s="35">
        <f>+C27+H27+M27+R27+W27+AB27+AG27+AL27+AQ27+AV27</f>
        <v>2</v>
      </c>
      <c r="BD27" s="35" t="s">
        <v>31</v>
      </c>
      <c r="BE27" s="35">
        <f>+E27+J27+O27+T27+Y27+AD27+AI27+AN27+AS27+AX27</f>
        <v>7</v>
      </c>
      <c r="BF27" s="37">
        <f>+C28+H28+M28+R28+W28+AB28+AG28+AL28+AQ28+AV28</f>
        <v>5</v>
      </c>
      <c r="BG27" s="35" t="s">
        <v>31</v>
      </c>
      <c r="BH27" s="36">
        <f>+E28+J28+O28+T28+Y28+AD28+AI28+AN28+AS28+AX28</f>
        <v>14</v>
      </c>
      <c r="BI27" s="83">
        <f>IF(BH27=0,"10.000",BF27/(BF27+BH27)*10)</f>
        <v>2.6315789473684208</v>
      </c>
      <c r="BJ27" s="105">
        <f>RANK(BK27,$BK$6:$BK$33)</f>
        <v>8</v>
      </c>
      <c r="BK27" s="38">
        <f>BB27*1000+BA27*100+BE28*10+BI27</f>
        <v>5952.6315789473683</v>
      </c>
    </row>
    <row r="28" spans="1:63" ht="14.25" customHeight="1">
      <c r="A28" s="149" t="s">
        <v>217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3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-5</v>
      </c>
      <c r="BF28" s="88"/>
      <c r="BG28" s="85"/>
      <c r="BH28" s="86"/>
      <c r="BI28" s="98"/>
      <c r="BJ28" s="111"/>
      <c r="BK28" s="90"/>
    </row>
    <row r="29" spans="1:63" ht="14.25" customHeight="1">
      <c r="A29" s="148" t="s">
        <v>218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148" t="s">
        <v>149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6</v>
      </c>
      <c r="BA30" s="35">
        <f>+C29+H29+M29+R29+W29+AB29+AG29+AL29+AQ29+AV29</f>
        <v>1</v>
      </c>
      <c r="BB30" s="36">
        <f>+AZ30+BA30</f>
        <v>7</v>
      </c>
      <c r="BC30" s="35">
        <f>+C30+H30+M30+R30+W30+AB30+AG30+AL30+AQ30+AV30</f>
        <v>4</v>
      </c>
      <c r="BD30" s="35" t="s">
        <v>31</v>
      </c>
      <c r="BE30" s="35">
        <f>+E30+J30+O30+T30+Y30+AD30+AI30+AN30+AS30+AX30</f>
        <v>5</v>
      </c>
      <c r="BF30" s="37">
        <f>+C31+H31+M31+R31+W31+AB31+AG31+AL31+AQ31+AV31</f>
        <v>9</v>
      </c>
      <c r="BG30" s="35" t="s">
        <v>31</v>
      </c>
      <c r="BH30" s="36">
        <f>+E31+J31+O31+T31+Y31+AD31+AI31+AN31+AS31+AX31</f>
        <v>11</v>
      </c>
      <c r="BI30" s="83">
        <f>IF(BH30=0,"10.000",BF30/(BF30+BH30)*10)</f>
        <v>4.5</v>
      </c>
      <c r="BJ30" s="105">
        <f>RANK(BK30,$BK$6:$BK$33)</f>
        <v>6</v>
      </c>
      <c r="BK30" s="38">
        <f>BB30*1000+BA30*100+BE31*10+BI30</f>
        <v>7094.5</v>
      </c>
    </row>
    <row r="31" spans="1:63" ht="14.25" customHeight="1">
      <c r="A31" s="14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6</v>
      </c>
      <c r="N31" s="52" t="s">
        <v>28</v>
      </c>
      <c r="O31" s="52">
        <f>AQ13</f>
        <v>1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-1</v>
      </c>
      <c r="BF31" s="72"/>
      <c r="BG31" s="71"/>
      <c r="BH31" s="77"/>
      <c r="BI31" s="135"/>
      <c r="BJ31" s="111"/>
      <c r="BK31" s="78"/>
    </row>
    <row r="32" spans="1:63" ht="14.25" customHeight="1">
      <c r="A32" s="148" t="s">
        <v>219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/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148" t="s">
        <v>222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6</v>
      </c>
      <c r="BA33" s="35">
        <f>+C32+H32+M32+R32+W32+AB32+AG32+AL32+AQ32+AV32</f>
        <v>1</v>
      </c>
      <c r="BB33" s="36">
        <f>+AZ33+BA33</f>
        <v>7</v>
      </c>
      <c r="BC33" s="35">
        <f>+C33+H33+M33+R33+W33+AB33+AG33+AL33+AQ33+AV33</f>
        <v>4</v>
      </c>
      <c r="BD33" s="35" t="s">
        <v>31</v>
      </c>
      <c r="BE33" s="35">
        <f>+E33+J33+O33+T33+Y33+AD33+AI33+AN33+AS33+AX33</f>
        <v>5</v>
      </c>
      <c r="BF33" s="37">
        <f>+C34+H34+M34+R34+W34+AB34+AG34+AL34+AQ34+AV34</f>
        <v>8</v>
      </c>
      <c r="BG33" s="35" t="s">
        <v>31</v>
      </c>
      <c r="BH33" s="36">
        <f>+E34+J34+O34+T34+Y34+AD34+AI34+AN34+AS34+AX34</f>
        <v>11</v>
      </c>
      <c r="BI33" s="83">
        <f>IF(BH33=0,"10.000",BF33/(BF33+BH33)*10)</f>
        <v>4.2105263157894735</v>
      </c>
      <c r="BJ33" s="105">
        <f>RANK(BK33,$BK$6:$BK$33)</f>
        <v>7</v>
      </c>
      <c r="BK33" s="38">
        <f>BB33*1000+BA33*100+BE34*10+BI33</f>
        <v>7094.2105263157891</v>
      </c>
    </row>
    <row r="34" spans="1:63" ht="14.25" customHeight="1" thickBot="1">
      <c r="A34" s="156" t="s">
        <v>223</v>
      </c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4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4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3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52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53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54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37"/>
  <sheetViews>
    <sheetView zoomScale="75" zoomScaleNormal="75" workbookViewId="0">
      <selection activeCell="AH29" sqref="AH29"/>
    </sheetView>
  </sheetViews>
  <sheetFormatPr defaultRowHeight="13.5"/>
  <cols>
    <col min="1" max="1" width="13.1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4</v>
      </c>
      <c r="AY6" s="35" t="s">
        <v>121</v>
      </c>
      <c r="AZ6" s="35">
        <f>+E6+J6+O6+T6+Y6+AD6+AI6+AN6+AS6</f>
        <v>2</v>
      </c>
      <c r="BA6" s="37">
        <f>+C7+H7+M7+R7+W7+AB7+AG7+AL7+AQ7</f>
        <v>9</v>
      </c>
      <c r="BB6" s="35" t="s">
        <v>121</v>
      </c>
      <c r="BC6" s="36">
        <f>+E7+J7+O7+T7+Y7+AD7+AI7+AN7+AS7</f>
        <v>5</v>
      </c>
      <c r="BD6" s="83">
        <f>IF(BC6=0,"10.000",BA6/(BA6+BC6)*10)</f>
        <v>6.4285714285714288</v>
      </c>
      <c r="BE6" s="105">
        <f>RANK(BF6,$BF$6:$BF$30)</f>
        <v>9</v>
      </c>
      <c r="BF6" s="38">
        <f>AW6*1000+AV6*100+AZ7*10+BD6</f>
        <v>5126.4285714285716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1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3</v>
      </c>
      <c r="AM7" s="68" t="s">
        <v>28</v>
      </c>
      <c r="AN7" s="68">
        <v>4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151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5</v>
      </c>
      <c r="AY9" s="35" t="s">
        <v>31</v>
      </c>
      <c r="AZ9" s="35">
        <f>+E9+J9+O9+T9+Y9+AD9+AI9+AN9+AS9</f>
        <v>4</v>
      </c>
      <c r="BA9" s="37">
        <f>+C10+H10+M10+R10+W10+AB10+AG10+AL10+AQ10</f>
        <v>10</v>
      </c>
      <c r="BB9" s="35" t="s">
        <v>31</v>
      </c>
      <c r="BC9" s="36">
        <f>+E10+J10+O10+T10+Y10+AD10+AI10+AN10+AS10</f>
        <v>11</v>
      </c>
      <c r="BD9" s="83">
        <f>IF(BC9=0,"10.000",BA9/(BA9+BC9)*10)</f>
        <v>4.7619047619047619</v>
      </c>
      <c r="BE9" s="105">
        <f>RANK(BF9,$BF$6:$BF$30)</f>
        <v>3</v>
      </c>
      <c r="BF9" s="38">
        <f>AW9*1000+AV9*100+AZ10*10+BD9</f>
        <v>8214.7619047619046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1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102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2</v>
      </c>
      <c r="AY12" s="35" t="s">
        <v>31</v>
      </c>
      <c r="AZ12" s="35">
        <f>+E12+J12+O12+T12+Y12+AD12+AI12+AN12+AS12</f>
        <v>7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15</v>
      </c>
      <c r="BD12" s="83">
        <f>IF(BC12=0,"10.000",BA12/(BA12+BC12)*10)</f>
        <v>2.8571428571428568</v>
      </c>
      <c r="BE12" s="105">
        <f>RANK(BF12,$BF$6:$BF$30)</f>
        <v>8</v>
      </c>
      <c r="BF12" s="38">
        <f>AW12*1000+AV12*100+AZ13*10+BD12</f>
        <v>5952.8571428571431</v>
      </c>
    </row>
    <row r="13" spans="1:58" ht="14.25" customHeight="1">
      <c r="A13" s="39"/>
      <c r="B13" s="40" t="s">
        <v>29</v>
      </c>
      <c r="C13" s="52">
        <f>O7</f>
        <v>1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3</v>
      </c>
      <c r="AH13" s="68" t="s">
        <v>28</v>
      </c>
      <c r="AI13" s="68">
        <v>5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-5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74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3</v>
      </c>
      <c r="AY15" s="35" t="s">
        <v>31</v>
      </c>
      <c r="AZ15" s="35">
        <f>+E15+J15+O15+T15+Y15+AD15+AI15+AN15+AS15</f>
        <v>6</v>
      </c>
      <c r="BA15" s="37">
        <f>+C16+H16+M16+R16+W16+AB16+AG16+AL16+AQ16</f>
        <v>9</v>
      </c>
      <c r="BB15" s="35" t="s">
        <v>31</v>
      </c>
      <c r="BC15" s="36">
        <f>+E16+J16+O16+T16+Y16+AD16+AI16+AN16+AS16</f>
        <v>13</v>
      </c>
      <c r="BD15" s="83">
        <f>IF(BC15=0,"10.000",BA15/(BA15+BC15)*10)</f>
        <v>4.0909090909090908</v>
      </c>
      <c r="BE15" s="105">
        <f>RANK(BF15,$BF$6:$BF$30)</f>
        <v>6</v>
      </c>
      <c r="BF15" s="38">
        <f>AW15*1000+AV15*100+AZ16*10+BD15</f>
        <v>7074.090909090909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6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3</v>
      </c>
      <c r="AM16" s="67" t="s">
        <v>28</v>
      </c>
      <c r="AN16" s="67">
        <v>5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152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8</v>
      </c>
      <c r="BB18" s="35" t="s">
        <v>31</v>
      </c>
      <c r="BC18" s="36">
        <f>+E19+J19+O19+T19+Y19+AD19+AI19+AN19+AS19</f>
        <v>13</v>
      </c>
      <c r="BD18" s="83">
        <f>IF(BC18=0,"10.000",BA18/(BA18+BC18)*10)</f>
        <v>3.8095238095238093</v>
      </c>
      <c r="BE18" s="105">
        <f>RANK(BF18,$BF$6:$BF$30)</f>
        <v>7</v>
      </c>
      <c r="BF18" s="38">
        <f>AW18*1000+AV18*100+AZ19*10+BD18</f>
        <v>7073.8095238095239</v>
      </c>
    </row>
    <row r="19" spans="1:58" ht="14.25" customHeight="1">
      <c r="A19" s="144" t="s">
        <v>233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3</v>
      </c>
      <c r="AH19" s="68" t="s">
        <v>28</v>
      </c>
      <c r="AI19" s="68">
        <v>5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1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153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121</v>
      </c>
      <c r="AZ21" s="35">
        <f>+E21+J21+O21+T21+Y21+AD21+AI21+AN21+AS21</f>
        <v>5</v>
      </c>
      <c r="BA21" s="37">
        <f>+C22+H22+M22+R22+W22+AB22+AG22+AL22+AQ22</f>
        <v>11</v>
      </c>
      <c r="BB21" s="35" t="s">
        <v>121</v>
      </c>
      <c r="BC21" s="36">
        <f>+E22+J22+O22+T22+Y22+AD22+AI22+AN22+AS22</f>
        <v>12</v>
      </c>
      <c r="BD21" s="83">
        <f>IF(BC21=0,"10.000",BA21/(BA21+BC21)*10)</f>
        <v>4.7826086956521738</v>
      </c>
      <c r="BE21" s="105">
        <f>RANK(BF21,$BF$6:$BF$30)</f>
        <v>5</v>
      </c>
      <c r="BF21" s="38">
        <f>AW21*1000+AV21*100+AZ22*10+BD21</f>
        <v>7094.782608695652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6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154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4</v>
      </c>
      <c r="AY24" s="35" t="s">
        <v>121</v>
      </c>
      <c r="AZ24" s="35">
        <f>+E24+J24+O24+T24+Y24+AD24+AI24+AN24+AS24</f>
        <v>5</v>
      </c>
      <c r="BA24" s="37">
        <f>+C25+H25+M25+R25+W25+AB25+AG25+AL25+AQ25</f>
        <v>10</v>
      </c>
      <c r="BB24" s="35" t="s">
        <v>121</v>
      </c>
      <c r="BC24" s="36">
        <f>+E25+J25+O25+T25+Y25+AD25+AI25+AN25+AS25</f>
        <v>12</v>
      </c>
      <c r="BD24" s="83">
        <f>IF(BC24=0,"10.000",BA24/(BA24+BC24)*10)</f>
        <v>4.545454545454545</v>
      </c>
      <c r="BE24" s="105">
        <f>RANK(BF24,$BF$6:$BF$30)</f>
        <v>4</v>
      </c>
      <c r="BF24" s="38">
        <f>AW24*1000+AV24*100+AZ25*10+BD24</f>
        <v>8194.545454545454</v>
      </c>
    </row>
    <row r="25" spans="1:58" ht="14.25" customHeight="1">
      <c r="A25" s="144" t="s">
        <v>155</v>
      </c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3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156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3</v>
      </c>
      <c r="AW27" s="36">
        <f>+AU27+AV27</f>
        <v>9</v>
      </c>
      <c r="AX27" s="35">
        <f>+C27+H27+M27+R27+W27+AB27+AG27+AL27+AQ27</f>
        <v>7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15</v>
      </c>
      <c r="BB27" s="35" t="s">
        <v>31</v>
      </c>
      <c r="BC27" s="36">
        <f>+E28+J28+O28+T28+Y28+AD28+AI28+AN28+AS28</f>
        <v>8</v>
      </c>
      <c r="BD27" s="83">
        <f>IF(BC27=0,"10.000",BA27/(BA27+BC27)*10)</f>
        <v>6.5217391304347831</v>
      </c>
      <c r="BE27" s="105">
        <f>RANK(BF27,$BF$6:$BF$30)</f>
        <v>1</v>
      </c>
      <c r="BF27" s="38">
        <f>AW27*1000+AV27*100+AZ28*10+BD27</f>
        <v>9356.5217391304341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5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5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157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3</v>
      </c>
      <c r="X30" s="46" t="s">
        <v>105</v>
      </c>
      <c r="Y30" s="46">
        <f>AQ18</f>
        <v>0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3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7</v>
      </c>
      <c r="AY30" s="35" t="s">
        <v>106</v>
      </c>
      <c r="AZ30" s="35">
        <f>+E30+J30+O30+T30+Y30+AD30+AI30+AN30+AS30</f>
        <v>2</v>
      </c>
      <c r="BA30" s="37">
        <f>+C31+H31+M31+R31+W31+AB31+AG31+AL31+AQ31</f>
        <v>16</v>
      </c>
      <c r="BB30" s="35" t="s">
        <v>106</v>
      </c>
      <c r="BC30" s="36">
        <f>+E31+J31+O31+T31+Y31+AD31+AI31+AN31+AS31</f>
        <v>5</v>
      </c>
      <c r="BD30" s="83">
        <f>IF(BC30=0,"10.000",BA30/(BA30+BC30)*10)</f>
        <v>7.6190476190476186</v>
      </c>
      <c r="BE30" s="105">
        <f>RANK(BF30,$BF$6:$BF$30)</f>
        <v>2</v>
      </c>
      <c r="BF30" s="38">
        <f>AW30*1000+AV30*100+AZ31*10+BD30</f>
        <v>8257.6190476190477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4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6</v>
      </c>
      <c r="X31" s="101" t="s">
        <v>105</v>
      </c>
      <c r="Y31" s="101">
        <f>AQ19</f>
        <v>1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6</v>
      </c>
      <c r="AH31" s="101" t="s">
        <v>105</v>
      </c>
      <c r="AI31" s="101">
        <f>AQ25</f>
        <v>0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H29" sqref="AH29"/>
    </sheetView>
  </sheetViews>
  <sheetFormatPr defaultRowHeight="13.5"/>
  <cols>
    <col min="1" max="1" width="13.1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0</v>
      </c>
      <c r="AW6" s="36">
        <f>+AU6+AV6</f>
        <v>4</v>
      </c>
      <c r="AX6" s="35">
        <f>+C6+H6+M6+R6+W6+AB6+AG6+AL6+AQ6</f>
        <v>1</v>
      </c>
      <c r="AY6" s="35" t="s">
        <v>121</v>
      </c>
      <c r="AZ6" s="35">
        <f>+E6+J6+O6+T6+Y6+AD6+AI6+AN6+AS6</f>
        <v>5</v>
      </c>
      <c r="BA6" s="37">
        <f>+C7+H7+M7+R7+W7+AB7+AG7+AL7+AQ7</f>
        <v>3</v>
      </c>
      <c r="BB6" s="35" t="s">
        <v>121</v>
      </c>
      <c r="BC6" s="36">
        <f>+E7+J7+O7+T7+Y7+AD7+AI7+AN7+AS7</f>
        <v>10</v>
      </c>
      <c r="BD6" s="83">
        <f>IF(BC6=0,"10.000",BA6/(BA6+BC6)*10)</f>
        <v>2.3076923076923079</v>
      </c>
      <c r="BE6" s="105">
        <f>RANK(BF6,$BF$6:$BF$30)</f>
        <v>9</v>
      </c>
      <c r="BF6" s="38">
        <f>AW6*1000+AV6*100+AZ7*10+BD6</f>
        <v>3962.3076923076924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1</v>
      </c>
      <c r="AM7" s="68" t="s">
        <v>28</v>
      </c>
      <c r="AN7" s="68">
        <v>6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159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6</v>
      </c>
      <c r="AV9" s="35">
        <f>+C8+H8+M8+R8+W8+AB8+AG8+AL8+AQ8</f>
        <v>0</v>
      </c>
      <c r="AW9" s="36">
        <f>+AU9+AV9</f>
        <v>6</v>
      </c>
      <c r="AX9" s="35">
        <f>+C9+H9+M9+R9+W9+AB9+AG9+AL9+AQ9</f>
        <v>1</v>
      </c>
      <c r="AY9" s="35" t="s">
        <v>31</v>
      </c>
      <c r="AZ9" s="35">
        <f>+E9+J9+O9+T9+Y9+AD9+AI9+AN9+AS9</f>
        <v>8</v>
      </c>
      <c r="BA9" s="37">
        <f>+C10+H10+M10+R10+W10+AB10+AG10+AL10+AQ10</f>
        <v>3</v>
      </c>
      <c r="BB9" s="35" t="s">
        <v>31</v>
      </c>
      <c r="BC9" s="36">
        <f>+E10+J10+O10+T10+Y10+AD10+AI10+AN10+AS10</f>
        <v>17</v>
      </c>
      <c r="BD9" s="83">
        <f>IF(BC9=0,"10.000",BA9/(BA9+BC9)*10)</f>
        <v>1.5</v>
      </c>
      <c r="BE9" s="105">
        <f>RANK(BF9,$BF$6:$BF$30)</f>
        <v>8</v>
      </c>
      <c r="BF9" s="38">
        <f>AW9*1000+AV9*100+AZ10*10+BD9</f>
        <v>5931.5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2</v>
      </c>
      <c r="AC10" s="67" t="s">
        <v>28</v>
      </c>
      <c r="AD10" s="67">
        <v>5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-7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160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7</v>
      </c>
      <c r="AY12" s="35" t="s">
        <v>31</v>
      </c>
      <c r="AZ12" s="35">
        <f>+E12+J12+O12+T12+Y12+AD12+AI12+AN12+AS12</f>
        <v>2</v>
      </c>
      <c r="BA12" s="37">
        <f>+C13+H13+M13+R13+W13+AB13+AG13+AL13+AQ13</f>
        <v>14</v>
      </c>
      <c r="BB12" s="35" t="s">
        <v>31</v>
      </c>
      <c r="BC12" s="36">
        <f>+E13+J13+O13+T13+Y13+AD13+AI13+AN13+AS13</f>
        <v>5</v>
      </c>
      <c r="BD12" s="83">
        <f>IF(BC12=0,"10.000",BA12/(BA12+BC12)*10)</f>
        <v>7.3684210526315788</v>
      </c>
      <c r="BE12" s="105">
        <f>RANK(BF12,$BF$6:$BF$30)</f>
        <v>1</v>
      </c>
      <c r="BF12" s="38">
        <f>AW12*1000+AV12*100+AZ13*10+BD12</f>
        <v>9357.3684210526317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6</v>
      </c>
      <c r="AH13" s="68" t="s">
        <v>28</v>
      </c>
      <c r="AI13" s="68">
        <v>1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5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8</v>
      </c>
      <c r="BD15" s="83">
        <f>IF(BC15=0,"10.000",BA15/(BA15+BC15)*10)</f>
        <v>6.3636363636363633</v>
      </c>
      <c r="BE15" s="105">
        <f>RANK(BF15,$BF$6:$BF$30)</f>
        <v>4</v>
      </c>
      <c r="BF15" s="38">
        <f>AW15*1000+AV15*100+AZ16*10+BD15</f>
        <v>8236.363636363636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5</v>
      </c>
      <c r="AC16" s="67" t="s">
        <v>28</v>
      </c>
      <c r="AD16" s="67">
        <v>3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3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162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8</v>
      </c>
      <c r="BB18" s="35" t="s">
        <v>31</v>
      </c>
      <c r="BC18" s="36">
        <f>+E19+J19+O19+T19+Y19+AD19+AI19+AN19+AS19</f>
        <v>10</v>
      </c>
      <c r="BD18" s="83">
        <f>IF(BC18=0,"10.000",BA18/(BA18+BC18)*10)</f>
        <v>4.4444444444444446</v>
      </c>
      <c r="BE18" s="105">
        <f>RANK(BF18,$BF$6:$BF$30)</f>
        <v>6</v>
      </c>
      <c r="BF18" s="38">
        <f>AW18*1000+AV18*100+AZ19*10+BD18</f>
        <v>7094.4444444444443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163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121</v>
      </c>
      <c r="AZ21" s="35">
        <f>+E21+J21+O21+T21+Y21+AD21+AI21+AN21+AS21</f>
        <v>5</v>
      </c>
      <c r="BA21" s="37">
        <f>+C22+H22+M22+R22+W22+AB22+AG22+AL22+AQ22</f>
        <v>10</v>
      </c>
      <c r="BB21" s="35" t="s">
        <v>121</v>
      </c>
      <c r="BC21" s="36">
        <f>+E22+J22+O22+T22+Y22+AD22+AI22+AN22+AS22</f>
        <v>12</v>
      </c>
      <c r="BD21" s="83">
        <f>IF(BC21=0,"10.000",BA21/(BA21+BC21)*10)</f>
        <v>4.545454545454545</v>
      </c>
      <c r="BE21" s="105">
        <f>RANK(BF21,$BF$6:$BF$30)</f>
        <v>5</v>
      </c>
      <c r="BF21" s="38">
        <f>AW21*1000+AV21*100+AZ22*10+BD21</f>
        <v>7094.545454545455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3</v>
      </c>
      <c r="S22" s="52" t="s">
        <v>28</v>
      </c>
      <c r="T22" s="52">
        <f>AB16</f>
        <v>5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164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2</v>
      </c>
      <c r="AY24" s="35" t="s">
        <v>121</v>
      </c>
      <c r="AZ24" s="35">
        <f>+E24+J24+O24+T24+Y24+AD24+AI24+AN24+AS24</f>
        <v>7</v>
      </c>
      <c r="BA24" s="37">
        <f>+C25+H25+M25+R25+W25+AB25+AG25+AL25+AQ25</f>
        <v>6</v>
      </c>
      <c r="BB24" s="35" t="s">
        <v>121</v>
      </c>
      <c r="BC24" s="36">
        <f>+E25+J25+O25+T25+Y25+AD25+AI25+AN25+AS25</f>
        <v>14</v>
      </c>
      <c r="BD24" s="83">
        <f>IF(BC24=0,"10.000",BA24/(BA24+BC24)*10)</f>
        <v>3</v>
      </c>
      <c r="BE24" s="105">
        <f>RANK(BF24,$BF$6:$BF$30)</f>
        <v>7</v>
      </c>
      <c r="BF24" s="38">
        <f>AW24*1000+AV24*100+AZ25*10+BD24</f>
        <v>5953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1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72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3</v>
      </c>
      <c r="AW27" s="36">
        <f>+AU27+AV27</f>
        <v>9</v>
      </c>
      <c r="AX27" s="35">
        <f>+C27+H27+M27+R27+W27+AB27+AG27+AL27+AQ27</f>
        <v>7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15</v>
      </c>
      <c r="BB27" s="35" t="s">
        <v>31</v>
      </c>
      <c r="BC27" s="36">
        <f>+E28+J28+O28+T28+Y28+AD28+AI28+AN28+AS28</f>
        <v>6</v>
      </c>
      <c r="BD27" s="83">
        <f>IF(BC27=0,"10.000",BA27/(BA27+BC27)*10)</f>
        <v>7.1428571428571432</v>
      </c>
      <c r="BE27" s="105">
        <f>RANK(BF27,$BF$6:$BF$30)</f>
        <v>3</v>
      </c>
      <c r="BF27" s="38">
        <f>AW27*1000+AV27*100+AZ28*10+BD27</f>
        <v>9357.1428571428569</v>
      </c>
    </row>
    <row r="28" spans="1:58" ht="14.25" customHeight="1">
      <c r="A28" s="39"/>
      <c r="B28" s="40" t="s">
        <v>29</v>
      </c>
      <c r="C28" s="52">
        <f>AN7</f>
        <v>6</v>
      </c>
      <c r="D28" s="52" t="s">
        <v>28</v>
      </c>
      <c r="E28" s="52">
        <f>AL7</f>
        <v>1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5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165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3</v>
      </c>
      <c r="I30" s="46" t="s">
        <v>105</v>
      </c>
      <c r="J30" s="46">
        <f>AQ9</f>
        <v>0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2</v>
      </c>
      <c r="AH30" s="46" t="s">
        <v>105</v>
      </c>
      <c r="AI30" s="46">
        <f>AQ24</f>
        <v>1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7</v>
      </c>
      <c r="AY30" s="35" t="s">
        <v>106</v>
      </c>
      <c r="AZ30" s="35">
        <f>+E30+J30+O30+T30+Y30+AD30+AI30+AN30+AS30</f>
        <v>2</v>
      </c>
      <c r="BA30" s="37">
        <f>+C31+H31+M31+R31+W31+AB31+AG31+AL31+AQ31</f>
        <v>14</v>
      </c>
      <c r="BB30" s="35" t="s">
        <v>106</v>
      </c>
      <c r="BC30" s="36">
        <f>+E31+J31+O31+T31+Y31+AD31+AI31+AN31+AS31</f>
        <v>5</v>
      </c>
      <c r="BD30" s="83">
        <f>IF(BC30=0,"10.000",BA30/(BA30+BC30)*10)</f>
        <v>7.3684210526315788</v>
      </c>
      <c r="BE30" s="105">
        <f>RANK(BF30,$BF$6:$BF$30)</f>
        <v>1</v>
      </c>
      <c r="BF30" s="38">
        <f>AW30*1000+AV30*100+AZ31*10+BD30</f>
        <v>9357.3684210526317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6</v>
      </c>
      <c r="I31" s="101" t="s">
        <v>105</v>
      </c>
      <c r="J31" s="101">
        <f>AQ10</f>
        <v>0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4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4</v>
      </c>
      <c r="AH31" s="101" t="s">
        <v>105</v>
      </c>
      <c r="AI31" s="101">
        <f>AQ25</f>
        <v>3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37"/>
  <sheetViews>
    <sheetView topLeftCell="A2" zoomScale="75" workbookViewId="0">
      <selection activeCell="W34" sqref="W34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4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237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0</v>
      </c>
      <c r="AW6" s="36">
        <f>+AU6+AV6</f>
        <v>4</v>
      </c>
      <c r="AX6" s="35">
        <f>+C6+H6+M6+R6+W6+AB6+AG6+AL6+AQ6</f>
        <v>1</v>
      </c>
      <c r="AY6" s="35" t="s">
        <v>121</v>
      </c>
      <c r="AZ6" s="35">
        <f>+E6+J6+O6+T6+Y6+AD6+AI6+AN6+AS6</f>
        <v>5</v>
      </c>
      <c r="BA6" s="37">
        <f>+C7+H7+M7+R7+W7+AB7+AG7+AL7+AQ7</f>
        <v>2</v>
      </c>
      <c r="BB6" s="35" t="s">
        <v>121</v>
      </c>
      <c r="BC6" s="36">
        <f>+E7+J7+O7+T7+Y7+AD7+AI7+AN7+AS7</f>
        <v>10</v>
      </c>
      <c r="BD6" s="83">
        <f>IF(BC6=0,"10.000",BA6/(BA6+BC6)*10)</f>
        <v>1.6666666666666665</v>
      </c>
      <c r="BE6" s="105">
        <f>RANK(BF6,$BF$6:$BF$30)</f>
        <v>7</v>
      </c>
      <c r="BF6" s="38">
        <f>AW6*1000+AV6*100+AZ7*10+BD6</f>
        <v>3961.6666666666665</v>
      </c>
    </row>
    <row r="7" spans="1:58" ht="14.25" customHeight="1">
      <c r="A7" s="155" t="s">
        <v>238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0</v>
      </c>
      <c r="AM7" s="68" t="s">
        <v>28</v>
      </c>
      <c r="AN7" s="68">
        <v>6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-4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168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5</v>
      </c>
      <c r="AY9" s="35" t="s">
        <v>31</v>
      </c>
      <c r="AZ9" s="35">
        <f>+E9+J9+O9+T9+Y9+AD9+AI9+AN9+AS9</f>
        <v>4</v>
      </c>
      <c r="BA9" s="37">
        <f>+C10+H10+M10+R10+W10+AB10+AG10+AL10+AQ10</f>
        <v>10</v>
      </c>
      <c r="BB9" s="35" t="s">
        <v>31</v>
      </c>
      <c r="BC9" s="36">
        <f>+E10+J10+O10+T10+Y10+AD10+AI10+AN10+AS10</f>
        <v>9</v>
      </c>
      <c r="BD9" s="83">
        <f>IF(BC9=0,"10.000",BA9/(BA9+BC9)*10)</f>
        <v>5.2631578947368416</v>
      </c>
      <c r="BE9" s="105">
        <f>RANK(BF9,$BF$6:$BF$30)</f>
        <v>5</v>
      </c>
      <c r="BF9" s="38">
        <f>AW9*1000+AV9*100+AZ10*10+BD9</f>
        <v>7115.2631578947367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2</v>
      </c>
      <c r="AC10" s="67" t="s">
        <v>28</v>
      </c>
      <c r="AD10" s="67">
        <v>4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84"/>
      <c r="AV10" s="35"/>
      <c r="AW10" s="36"/>
      <c r="AX10" s="35"/>
      <c r="AY10" s="35"/>
      <c r="AZ10" s="87">
        <f>+AX9-AZ9</f>
        <v>1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207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7</v>
      </c>
      <c r="BD12" s="83">
        <f>IF(BC12=0,"10.000",BA12/(BA12+BC12)*10)</f>
        <v>6.3157894736842106</v>
      </c>
      <c r="BE12" s="105">
        <f>RANK(BF12,$BF$6:$BF$30)</f>
        <v>2</v>
      </c>
      <c r="BF12" s="38">
        <f>AW12*1000+AV12*100+AZ13*10+BD12</f>
        <v>9336.3157894736851</v>
      </c>
    </row>
    <row r="13" spans="1:58" ht="14.25" customHeight="1">
      <c r="A13" s="14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3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206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8</v>
      </c>
      <c r="BB15" s="35" t="s">
        <v>31</v>
      </c>
      <c r="BC15" s="36">
        <f>+E16+J16+O16+T16+Y16+AD16+AI16+AN16+AS16</f>
        <v>11</v>
      </c>
      <c r="BD15" s="83">
        <f>IF(BC15=0,"10.000",BA15/(BA15+BC15)*10)</f>
        <v>4.2105263157894735</v>
      </c>
      <c r="BE15" s="105">
        <f>RANK(BF15,$BF$6:$BF$30)</f>
        <v>6</v>
      </c>
      <c r="BF15" s="38">
        <f>AW15*1000+AV15*100+AZ16*10+BD15</f>
        <v>7094.2105263157891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1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1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178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3</v>
      </c>
      <c r="AV18" s="35">
        <f>+C17+H17+M17+R17+W17+AB17+AG17+AL17+AQ17</f>
        <v>0</v>
      </c>
      <c r="AW18" s="36">
        <f>+AU18+AV18</f>
        <v>3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7</v>
      </c>
      <c r="BB18" s="35" t="s">
        <v>31</v>
      </c>
      <c r="BC18" s="36">
        <f>+E19+J19+O19+T19+Y19+AD19+AI19+AN19+AS19</f>
        <v>13</v>
      </c>
      <c r="BD18" s="83">
        <f>IF(BC18=0,"10.000",BA18/(BA18+BC18)*10)</f>
        <v>3.5</v>
      </c>
      <c r="BE18" s="105">
        <f>RANK(BF18,$BF$6:$BF$30)</f>
        <v>8</v>
      </c>
      <c r="BF18" s="38">
        <f>AW18*1000+AV18*100+AZ19*10+BD18</f>
        <v>2973.5</v>
      </c>
    </row>
    <row r="19" spans="1:58" ht="14.25" customHeight="1">
      <c r="A19" s="155" t="s">
        <v>179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5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3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180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2</v>
      </c>
      <c r="AW21" s="36">
        <f>+AU21+AV21</f>
        <v>8</v>
      </c>
      <c r="AX21" s="35">
        <f>+C21+H21+M21+R21+W21+AB21+AG21+AL21+AQ21</f>
        <v>5</v>
      </c>
      <c r="AY21" s="35" t="s">
        <v>121</v>
      </c>
      <c r="AZ21" s="35">
        <f>+E21+J21+O21+T21+Y21+AD21+AI21+AN21+AS21</f>
        <v>4</v>
      </c>
      <c r="BA21" s="37">
        <f>+C22+H22+M22+R22+W22+AB22+AG22+AL22+AQ22</f>
        <v>11</v>
      </c>
      <c r="BB21" s="35" t="s">
        <v>121</v>
      </c>
      <c r="BC21" s="36">
        <f>+E22+J22+O22+T22+Y22+AD22+AI22+AN22+AS22</f>
        <v>9</v>
      </c>
      <c r="BD21" s="83">
        <f>IF(BC21=0,"10.000",BA21/(BA21+BC21)*10)</f>
        <v>5.5</v>
      </c>
      <c r="BE21" s="105">
        <f>RANK(BF21,$BF$6:$BF$30)</f>
        <v>4</v>
      </c>
      <c r="BF21" s="38">
        <f>AW21*1000+AV21*100+AZ22*10+BD21</f>
        <v>8215.5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1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239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6</v>
      </c>
      <c r="AY24" s="35" t="s">
        <v>121</v>
      </c>
      <c r="AZ24" s="35">
        <f>+E24+J24+O24+T24+Y24+AD24+AI24+AN24+AS24</f>
        <v>3</v>
      </c>
      <c r="BA24" s="37">
        <f>+C25+H25+M25+R25+W25+AB25+AG25+AL25+AQ25</f>
        <v>14</v>
      </c>
      <c r="BB24" s="35" t="s">
        <v>121</v>
      </c>
      <c r="BC24" s="36">
        <f>+E25+J25+O25+T25+Y25+AD25+AI25+AN25+AS25</f>
        <v>6</v>
      </c>
      <c r="BD24" s="83">
        <f>IF(BC24=0,"10.000",BA24/(BA24+BC24)*10)</f>
        <v>7</v>
      </c>
      <c r="BE24" s="105">
        <f>RANK(BF24,$BF$6:$BF$30)</f>
        <v>3</v>
      </c>
      <c r="BF24" s="38">
        <f>AW24*1000+AV24*100+AZ25*10+BD24</f>
        <v>8237</v>
      </c>
    </row>
    <row r="25" spans="1:58" ht="14.25" customHeight="1">
      <c r="A25" s="14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3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3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58" t="s">
        <v>240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3</v>
      </c>
      <c r="AW27" s="36">
        <f>+AU27+AV27</f>
        <v>9</v>
      </c>
      <c r="AX27" s="35">
        <f>+C27+H27+M27+R27+W27+AB27+AG27+AL27+AQ27</f>
        <v>7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15</v>
      </c>
      <c r="BB27" s="35" t="s">
        <v>31</v>
      </c>
      <c r="BC27" s="36">
        <f>+E28+J28+O28+T28+Y28+AD28+AI28+AN28+AS28</f>
        <v>4</v>
      </c>
      <c r="BD27" s="83">
        <f>IF(BC27=0,"10.000",BA27/(BA27+BC27)*10)</f>
        <v>7.8947368421052637</v>
      </c>
      <c r="BE27" s="105">
        <f>RANK(BF27,$BF$6:$BF$30)</f>
        <v>1</v>
      </c>
      <c r="BF27" s="38">
        <f>AW27*1000+AV27*100+AZ28*10+BD27</f>
        <v>9357.894736842105</v>
      </c>
    </row>
    <row r="28" spans="1:58" ht="14.25" customHeight="1">
      <c r="A28" s="149"/>
      <c r="B28" s="40" t="s">
        <v>29</v>
      </c>
      <c r="C28" s="52">
        <f>AN7</f>
        <v>6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5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1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1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58" t="s">
        <v>224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3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v>1</v>
      </c>
      <c r="X30" s="46" t="s">
        <v>105</v>
      </c>
      <c r="Y30" s="46">
        <v>2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3</v>
      </c>
      <c r="AV30" s="35">
        <f>+C29+H29+M29+R29+W29+AB29+AG29+AL29+AQ29</f>
        <v>0</v>
      </c>
      <c r="AW30" s="36">
        <f>+AU30+AV30</f>
        <v>3</v>
      </c>
      <c r="AX30" s="35">
        <f>+C30+H30+M30+R30+W30+AB30+AG30+AL30+AQ30</f>
        <v>1</v>
      </c>
      <c r="AY30" s="35" t="s">
        <v>106</v>
      </c>
      <c r="AZ30" s="35">
        <f>+E30+J30+O30+T30+Y30+AD30+AI30+AN30+AS30</f>
        <v>8</v>
      </c>
      <c r="BA30" s="37">
        <f>+C31+H31+M31+R31+W31+AB31+AG31+AL31+AQ31</f>
        <v>3</v>
      </c>
      <c r="BB30" s="35" t="s">
        <v>106</v>
      </c>
      <c r="BC30" s="36">
        <f>+E31+J31+O31+T31+Y31+AD31+AI31+AN31+AS31</f>
        <v>17</v>
      </c>
      <c r="BD30" s="83">
        <f>IF(BC30=0,"10.000",BA30/(BA30+BC30)*10)</f>
        <v>1.5</v>
      </c>
      <c r="BE30" s="105">
        <f>RANK(BF30,$BF$6:$BF$30)</f>
        <v>9</v>
      </c>
      <c r="BF30" s="38">
        <f>AW30*1000+AV30*100+AZ31*10+BD30</f>
        <v>2931.5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1</v>
      </c>
      <c r="I31" s="101" t="s">
        <v>105</v>
      </c>
      <c r="J31" s="101">
        <f>AQ10</f>
        <v>6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v>2</v>
      </c>
      <c r="X31" s="101" t="s">
        <v>105</v>
      </c>
      <c r="Y31" s="101">
        <v>5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-7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G29" sqref="AG29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1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243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3</v>
      </c>
      <c r="AV6" s="35">
        <f>+C5+H5+M5+R5+W5+AB5+AG5+AL5+AQ5</f>
        <v>2</v>
      </c>
      <c r="AW6" s="36">
        <f>+AU6+AV6</f>
        <v>5</v>
      </c>
      <c r="AX6" s="35">
        <f>+C6+H6+M6+R6+W6+AB6+AG6+AL6+AQ6</f>
        <v>5</v>
      </c>
      <c r="AY6" s="35" t="s">
        <v>121</v>
      </c>
      <c r="AZ6" s="35">
        <f>+E6+J6+O6+T6+Y6+AD6+AI6+AN6+AS6</f>
        <v>1</v>
      </c>
      <c r="BA6" s="37">
        <f>+C7+H7+M7+R7+W7+AB7+AG7+AL7+AQ7</f>
        <v>10</v>
      </c>
      <c r="BB6" s="35" t="s">
        <v>121</v>
      </c>
      <c r="BC6" s="36">
        <f>+E7+J7+O7+T7+Y7+AD7+AI7+AN7+AS7</f>
        <v>2</v>
      </c>
      <c r="BD6" s="83">
        <f>IF(BC6=0,"10.000",BA6/(BA6+BC6)*10)</f>
        <v>8.3333333333333339</v>
      </c>
      <c r="BE6" s="105">
        <f>RANK(BF6,$BF$6:$BF$30)</f>
        <v>8</v>
      </c>
      <c r="BF6" s="38">
        <f>AW6*1000+AV6*100+AZ7*10+BD6</f>
        <v>5248.333333333333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4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1</v>
      </c>
      <c r="R8" s="63"/>
      <c r="S8" s="29"/>
      <c r="T8" s="45"/>
      <c r="U8" s="29"/>
      <c r="V8" s="59"/>
      <c r="W8" s="63"/>
      <c r="X8" s="29"/>
      <c r="Y8" s="45"/>
      <c r="Z8" s="29"/>
      <c r="AA8" s="59">
        <v>1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1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227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3</v>
      </c>
      <c r="AV9" s="35">
        <f>+C8+H8+M8+R8+W8+AB8+AG8+AL8+AQ8</f>
        <v>1</v>
      </c>
      <c r="AW9" s="36">
        <f>+AU9+AV9</f>
        <v>4</v>
      </c>
      <c r="AX9" s="35">
        <f>+C9+H9+M9+R9+W9+AB9+AG9+AL9+AQ9</f>
        <v>4</v>
      </c>
      <c r="AY9" s="35" t="s">
        <v>31</v>
      </c>
      <c r="AZ9" s="35">
        <f>+E9+J9+O9+T9+Y9+AD9+AI9+AN9+AS9</f>
        <v>5</v>
      </c>
      <c r="BA9" s="37">
        <f>+C10+H10+M10+R10+W10+AB10+AG10+AL10+AQ10</f>
        <v>9</v>
      </c>
      <c r="BB9" s="35" t="s">
        <v>31</v>
      </c>
      <c r="BC9" s="36">
        <f>+E10+J10+O10+T10+Y10+AD10+AI10+AN10+AS10</f>
        <v>12</v>
      </c>
      <c r="BD9" s="83">
        <f>IF(BC9=0,"10.000",BA9/(BA9+BC9)*10)</f>
        <v>4.2857142857142856</v>
      </c>
      <c r="BE9" s="105">
        <f>RANK(BF9,$BF$6:$BF$30)</f>
        <v>9</v>
      </c>
      <c r="BF9" s="38">
        <f>AW9*1000+AV9*100+AZ10*10+BD9</f>
        <v>4094.2857142857142</v>
      </c>
    </row>
    <row r="10" spans="1:58" ht="14.25" customHeight="1">
      <c r="A10" s="157" t="s">
        <v>228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5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3</v>
      </c>
      <c r="AC10" s="67" t="s">
        <v>28</v>
      </c>
      <c r="AD10" s="67">
        <v>4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225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1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3</v>
      </c>
      <c r="BB12" s="35" t="s">
        <v>31</v>
      </c>
      <c r="BC12" s="36">
        <f>+E13+J13+O13+T13+Y13+AD13+AI13+AN13+AS13</f>
        <v>16</v>
      </c>
      <c r="BD12" s="83">
        <f>IF(BC12=0,"10.000",BA12/(BA12+BC12)*10)</f>
        <v>1.5789473684210527</v>
      </c>
      <c r="BE12" s="105">
        <f>RANK(BF12,$BF$6:$BF$30)</f>
        <v>7</v>
      </c>
      <c r="BF12" s="38">
        <f>AW12*1000+AV12*100+AZ13*10+BD12</f>
        <v>5931.5789473684208</v>
      </c>
    </row>
    <row r="13" spans="1:58" ht="14.25" customHeight="1">
      <c r="A13" s="155" t="s">
        <v>226</v>
      </c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-7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181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2</v>
      </c>
      <c r="BA15" s="37">
        <f>+C16+H16+M16+R16+W16+AB16+AG16+AL16+AQ16</f>
        <v>15</v>
      </c>
      <c r="BB15" s="35" t="s">
        <v>31</v>
      </c>
      <c r="BC15" s="36">
        <f>+E16+J16+O16+T16+Y16+AD16+AI16+AN16+AS16</f>
        <v>6</v>
      </c>
      <c r="BD15" s="83">
        <f>IF(BC15=0,"10.000",BA15/(BA15+BC15)*10)</f>
        <v>7.1428571428571432</v>
      </c>
      <c r="BE15" s="105">
        <f>RANK(BF15,$BF$6:$BF$30)</f>
        <v>2</v>
      </c>
      <c r="BF15" s="38">
        <f>AW15*1000+AV15*100+AZ16*10+BD15</f>
        <v>9357.1428571428569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5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1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3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5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182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11</v>
      </c>
      <c r="BB18" s="35" t="s">
        <v>31</v>
      </c>
      <c r="BC18" s="36">
        <f>+E19+J19+O19+T19+Y19+AD19+AI19+AN19+AS19</f>
        <v>9</v>
      </c>
      <c r="BD18" s="83">
        <f>IF(BC18=0,"10.000",BA18/(BA18+BC18)*10)</f>
        <v>5.5</v>
      </c>
      <c r="BE18" s="105">
        <f>RANK(BF18,$BF$6:$BF$30)</f>
        <v>3</v>
      </c>
      <c r="BF18" s="38">
        <f>AW18*1000+AV18*100+AZ19*10+BD18</f>
        <v>8215.5</v>
      </c>
    </row>
    <row r="19" spans="1:58" ht="14.25" customHeight="1">
      <c r="A19" s="155" t="s">
        <v>183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5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1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184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2</v>
      </c>
      <c r="AW21" s="36">
        <f>+AU21+AV21</f>
        <v>8</v>
      </c>
      <c r="AX21" s="35">
        <f>+C21+H21+M21+R21+W21+AB21+AG21+AL21+AQ21</f>
        <v>4</v>
      </c>
      <c r="AY21" s="35" t="s">
        <v>121</v>
      </c>
      <c r="AZ21" s="35">
        <f>+E21+J21+O21+T21+Y21+AD21+AI21+AN21+AS21</f>
        <v>5</v>
      </c>
      <c r="BA21" s="37">
        <f>+C22+H22+M22+R22+W22+AB22+AG22+AL22+AQ22</f>
        <v>10</v>
      </c>
      <c r="BB21" s="35" t="s">
        <v>121</v>
      </c>
      <c r="BC21" s="36">
        <f>+E22+J22+O22+T22+Y22+AD22+AI22+AN22+AS22</f>
        <v>12</v>
      </c>
      <c r="BD21" s="83">
        <f>IF(BC21=0,"10.000",BA21/(BA21+BC21)*10)</f>
        <v>4.545454545454545</v>
      </c>
      <c r="BE21" s="105">
        <f>RANK(BF21,$BF$6:$BF$30)</f>
        <v>4</v>
      </c>
      <c r="BF21" s="38">
        <f>AW21*1000+AV21*100+AZ22*10+BD21</f>
        <v>8194.545454545454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1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5</v>
      </c>
      <c r="AM22" s="67" t="s">
        <v>28</v>
      </c>
      <c r="AN22" s="67">
        <v>3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241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6</v>
      </c>
      <c r="AV24" s="35">
        <f>+C23+H23+M23+R23+W23+AB23+AG23+AL23+AQ23</f>
        <v>3</v>
      </c>
      <c r="AW24" s="36">
        <f>+AU24+AV24</f>
        <v>9</v>
      </c>
      <c r="AX24" s="35">
        <f>+C24+H24+M24+R24+W24+AB24+AG24+AL24+AQ24</f>
        <v>8</v>
      </c>
      <c r="AY24" s="35" t="s">
        <v>121</v>
      </c>
      <c r="AZ24" s="35">
        <f>+E24+J24+O24+T24+Y24+AD24+AI24+AN24+AS24</f>
        <v>1</v>
      </c>
      <c r="BA24" s="37">
        <f>+C25+H25+M25+R25+W25+AB25+AG25+AL25+AQ25</f>
        <v>16</v>
      </c>
      <c r="BB24" s="35" t="s">
        <v>121</v>
      </c>
      <c r="BC24" s="36">
        <f>+E25+J25+O25+T25+Y25+AD25+AI25+AN25+AS25</f>
        <v>2</v>
      </c>
      <c r="BD24" s="83">
        <f>IF(BC24=0,"10.000",BA24/(BA24+BC24)*10)</f>
        <v>8.8888888888888893</v>
      </c>
      <c r="BE24" s="105">
        <f>RANK(BF24,$BF$6:$BF$30)</f>
        <v>1</v>
      </c>
      <c r="BF24" s="38">
        <f>AW24*1000+AV24*100+AZ25*10+BD24</f>
        <v>9378.8888888888887</v>
      </c>
    </row>
    <row r="25" spans="1:58" ht="14.25" customHeight="1">
      <c r="A25" s="14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7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58" t="s">
        <v>242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8</v>
      </c>
      <c r="BB27" s="35" t="s">
        <v>31</v>
      </c>
      <c r="BC27" s="36">
        <f>+E28+J28+O28+T28+Y28+AD28+AI28+AN28+AS28</f>
        <v>13</v>
      </c>
      <c r="BD27" s="83">
        <f>IF(BC27=0,"10.000",BA27/(BA27+BC27)*10)</f>
        <v>3.8095238095238093</v>
      </c>
      <c r="BE27" s="105">
        <f>RANK(BF27,$BF$6:$BF$30)</f>
        <v>5</v>
      </c>
      <c r="BF27" s="38">
        <f>AW27*1000+AV27*100+AZ28*10+BD27</f>
        <v>5973.8095238095239</v>
      </c>
    </row>
    <row r="28" spans="1:58" ht="14.25" customHeight="1">
      <c r="A28" s="14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3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-3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8" t="s">
        <v>185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1</v>
      </c>
      <c r="X30" s="46" t="s">
        <v>105</v>
      </c>
      <c r="Y30" s="46">
        <f>AQ18</f>
        <v>2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0</v>
      </c>
      <c r="AW30" s="36">
        <f>+AU30+AV30</f>
        <v>6</v>
      </c>
      <c r="AX30" s="35">
        <f>+C30+H30+M30+R30+W30+AB30+AG30+AL30+AQ30</f>
        <v>2</v>
      </c>
      <c r="AY30" s="35" t="s">
        <v>106</v>
      </c>
      <c r="AZ30" s="35">
        <f>+E30+J30+O30+T30+Y30+AD30+AI30+AN30+AS30</f>
        <v>7</v>
      </c>
      <c r="BA30" s="37">
        <f>+C31+H31+M31+R31+W31+AB31+AG31+AL31+AQ31</f>
        <v>5</v>
      </c>
      <c r="BB30" s="35" t="s">
        <v>106</v>
      </c>
      <c r="BC30" s="36">
        <f>+E31+J31+O31+T31+Y31+AD31+AI31+AN31+AS31</f>
        <v>15</v>
      </c>
      <c r="BD30" s="83">
        <f>IF(BC30=0,"10.000",BA30/(BA30+BC30)*10)</f>
        <v>2.5</v>
      </c>
      <c r="BE30" s="105">
        <f>RANK(BF30,$BF$6:$BF$30)</f>
        <v>6</v>
      </c>
      <c r="BF30" s="38">
        <f>AW30*1000+AV30*100+AZ31*10+BD30</f>
        <v>5952.5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3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2</v>
      </c>
      <c r="X31" s="101" t="s">
        <v>105</v>
      </c>
      <c r="Y31" s="101">
        <f>AQ19</f>
        <v>5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H20" sqref="H20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186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6</v>
      </c>
      <c r="AY6" s="35" t="s">
        <v>121</v>
      </c>
      <c r="AZ6" s="35">
        <f>+E6+J6+O6+T6+Y6+AD6+AI6+AN6+AS6</f>
        <v>0</v>
      </c>
      <c r="BA6" s="37">
        <f>+C7+H7+M7+R7+W7+AB7+AG7+AL7+AQ7</f>
        <v>12</v>
      </c>
      <c r="BB6" s="35" t="s">
        <v>121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6</v>
      </c>
      <c r="BF6" s="38">
        <f>AW6*1000+AV6*100+AZ7*10+BD6</f>
        <v>6270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6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58" t="s">
        <v>187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4</v>
      </c>
      <c r="AY9" s="35" t="s">
        <v>31</v>
      </c>
      <c r="AZ9" s="35">
        <f>+E9+J9+O9+T9+Y9+AD9+AI9+AN9+AS9</f>
        <v>5</v>
      </c>
      <c r="BA9" s="37">
        <f>+C10+H10+M10+R10+W10+AB10+AG10+AL10+AQ10</f>
        <v>9</v>
      </c>
      <c r="BB9" s="35" t="s">
        <v>31</v>
      </c>
      <c r="BC9" s="36">
        <f>+E10+J10+O10+T10+Y10+AD10+AI10+AN10+AS10</f>
        <v>11</v>
      </c>
      <c r="BD9" s="83">
        <f>IF(BC9=0,"10.000",BA9/(BA9+BC9)*10)</f>
        <v>4.5</v>
      </c>
      <c r="BE9" s="105">
        <f>RANK(BF9,$BF$6:$BF$30)</f>
        <v>5</v>
      </c>
      <c r="BF9" s="38">
        <f>AW9*1000+AV9*100+AZ10*10+BD9</f>
        <v>8194.5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1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1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1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188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3</v>
      </c>
      <c r="AV12" s="35">
        <f>+C11+H11+M11+R11+W11+AB11+AG11+AL11+AQ11</f>
        <v>1</v>
      </c>
      <c r="AW12" s="36">
        <f>+AU12+AV12</f>
        <v>4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15</v>
      </c>
      <c r="BD12" s="83">
        <f>IF(BC12=0,"10.000",BA12/(BA12+BC12)*10)</f>
        <v>2.8571428571428568</v>
      </c>
      <c r="BE12" s="105">
        <f>RANK(BF12,$BF$6:$BF$30)</f>
        <v>8</v>
      </c>
      <c r="BF12" s="38">
        <f>AW12*1000+AV12*100+AZ13*10+BD12</f>
        <v>4072.8571428571427</v>
      </c>
    </row>
    <row r="13" spans="1:58" ht="14.25" customHeight="1">
      <c r="A13" s="14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2</v>
      </c>
      <c r="AH13" s="68" t="s">
        <v>28</v>
      </c>
      <c r="AI13" s="68">
        <v>5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-3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189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12</v>
      </c>
      <c r="BB15" s="35" t="s">
        <v>31</v>
      </c>
      <c r="BC15" s="36">
        <f>+E16+J16+O16+T16+Y16+AD16+AI16+AN16+AS16</f>
        <v>8</v>
      </c>
      <c r="BD15" s="83">
        <f>IF(BC15=0,"10.000",BA15/(BA15+BC15)*10)</f>
        <v>6</v>
      </c>
      <c r="BE15" s="105">
        <f>RANK(BF15,$BF$6:$BF$30)</f>
        <v>1</v>
      </c>
      <c r="BF15" s="38">
        <f>AW15*1000+AV15*100+AZ16*10+BD15</f>
        <v>8236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190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0</v>
      </c>
      <c r="AW18" s="36">
        <f>+AU18+AV18</f>
        <v>6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8</v>
      </c>
      <c r="BB18" s="35" t="s">
        <v>31</v>
      </c>
      <c r="BC18" s="36">
        <f>+E19+J19+O19+T19+Y19+AD19+AI19+AN19+AS19</f>
        <v>13</v>
      </c>
      <c r="BD18" s="83">
        <f>IF(BC18=0,"10.000",BA18/(BA18+BC18)*10)</f>
        <v>3.8095238095238093</v>
      </c>
      <c r="BE18" s="105">
        <f>RANK(BF18,$BF$6:$BF$30)</f>
        <v>7</v>
      </c>
      <c r="BF18" s="38">
        <f>AW18*1000+AV18*100+AZ19*10+BD18</f>
        <v>5973.8095238095239</v>
      </c>
    </row>
    <row r="19" spans="1:58" ht="14.25" customHeight="1">
      <c r="A19" s="149" t="s">
        <v>172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5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191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2</v>
      </c>
      <c r="AW21" s="36">
        <f>+AU21+AV21</f>
        <v>8</v>
      </c>
      <c r="AX21" s="35">
        <f>+C21+H21+M21+R21+W21+AB21+AG21+AL21+AQ21</f>
        <v>5</v>
      </c>
      <c r="AY21" s="35" t="s">
        <v>121</v>
      </c>
      <c r="AZ21" s="35">
        <f>+E21+J21+O21+T21+Y21+AD21+AI21+AN21+AS21</f>
        <v>4</v>
      </c>
      <c r="BA21" s="37">
        <f>+C22+H22+M22+R22+W22+AB22+AG22+AL22+AQ22</f>
        <v>13</v>
      </c>
      <c r="BB21" s="35" t="s">
        <v>121</v>
      </c>
      <c r="BC21" s="36">
        <f>+E22+J22+O22+T22+Y22+AD22+AI22+AN22+AS22</f>
        <v>8</v>
      </c>
      <c r="BD21" s="83">
        <f>IF(BC21=0,"10.000",BA21/(BA21+BC21)*10)</f>
        <v>6.1904761904761907</v>
      </c>
      <c r="BE21" s="105">
        <f>RANK(BF21,$BF$6:$BF$30)</f>
        <v>2</v>
      </c>
      <c r="BF21" s="38">
        <f>AW21*1000+AV21*100+AZ22*10+BD21</f>
        <v>8216.1904761904771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5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1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192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5</v>
      </c>
      <c r="AY24" s="35" t="s">
        <v>121</v>
      </c>
      <c r="AZ24" s="35">
        <f>+E24+J24+O24+T24+Y24+AD24+AI24+AN24+AS24</f>
        <v>4</v>
      </c>
      <c r="BA24" s="37">
        <f>+C25+H25+M25+R25+W25+AB25+AG25+AL25+AQ25</f>
        <v>13</v>
      </c>
      <c r="BB24" s="35" t="s">
        <v>121</v>
      </c>
      <c r="BC24" s="36">
        <f>+E25+J25+O25+T25+Y25+AD25+AI25+AN25+AS25</f>
        <v>8</v>
      </c>
      <c r="BD24" s="83">
        <f>IF(BC24=0,"10.000",BA24/(BA24+BC24)*10)</f>
        <v>6.1904761904761907</v>
      </c>
      <c r="BE24" s="105">
        <f>RANK(BF24,$BF$6:$BF$30)</f>
        <v>2</v>
      </c>
      <c r="BF24" s="38">
        <f>AW24*1000+AV24*100+AZ25*10+BD24</f>
        <v>8216.1904761904771</v>
      </c>
    </row>
    <row r="25" spans="1:58" ht="14.25" customHeight="1">
      <c r="A25" s="14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1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1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1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48" t="s">
        <v>193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0</v>
      </c>
      <c r="AW27" s="36">
        <f>+AU27+AV27</f>
        <v>4</v>
      </c>
      <c r="AX27" s="35">
        <f>+C27+H27+M27+R27+W27+AB27+AG27+AL27+AQ27</f>
        <v>2</v>
      </c>
      <c r="AY27" s="35" t="s">
        <v>31</v>
      </c>
      <c r="AZ27" s="35">
        <f>+E27+J27+O27+T27+Y27+AD27+AI27+AN27+AS27</f>
        <v>7</v>
      </c>
      <c r="BA27" s="37">
        <f>+C28+H28+M28+R28+W28+AB28+AG28+AL28+AQ28</f>
        <v>4</v>
      </c>
      <c r="BB27" s="35" t="s">
        <v>31</v>
      </c>
      <c r="BC27" s="36">
        <f>+E28+J28+O28+T28+Y28+AD28+AI28+AN28+AS28</f>
        <v>15</v>
      </c>
      <c r="BD27" s="83">
        <f>IF(BC27=0,"10.000",BA27/(BA27+BC27)*10)</f>
        <v>2.1052631578947367</v>
      </c>
      <c r="BE27" s="105">
        <f>RANK(BF27,$BF$6:$BF$30)</f>
        <v>9</v>
      </c>
      <c r="BF27" s="38">
        <f>AW27*1000+AV27*100+AZ28*10+BD27</f>
        <v>3952.1052631578946</v>
      </c>
    </row>
    <row r="28" spans="1:58" ht="14.25" customHeight="1">
      <c r="A28" s="155" t="s">
        <v>194</v>
      </c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-5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8" t="s">
        <v>116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2</v>
      </c>
      <c r="AH30" s="46" t="s">
        <v>105</v>
      </c>
      <c r="AI30" s="46">
        <f>AQ24</f>
        <v>1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5</v>
      </c>
      <c r="AY30" s="35" t="s">
        <v>106</v>
      </c>
      <c r="AZ30" s="35">
        <f>+E30+J30+O30+T30+Y30+AD30+AI30+AN30+AS30</f>
        <v>4</v>
      </c>
      <c r="BA30" s="37">
        <f>+C31+H31+M31+R31+W31+AB31+AG31+AL31+AQ31</f>
        <v>10</v>
      </c>
      <c r="BB30" s="35" t="s">
        <v>106</v>
      </c>
      <c r="BC30" s="36">
        <f>+E31+J31+O31+T31+Y31+AD31+AI31+AN31+AS31</f>
        <v>9</v>
      </c>
      <c r="BD30" s="83">
        <f>IF(BC30=0,"10.000",BA30/(BA30+BC30)*10)</f>
        <v>5.2631578947368416</v>
      </c>
      <c r="BE30" s="105">
        <f>RANK(BF30,$BF$6:$BF$30)</f>
        <v>4</v>
      </c>
      <c r="BF30" s="38">
        <f>AW30*1000+AV30*100+AZ31*10+BD30</f>
        <v>8215.2631578947367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2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4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4</v>
      </c>
      <c r="AH31" s="101" t="s">
        <v>105</v>
      </c>
      <c r="AI31" s="101">
        <f>AQ25</f>
        <v>3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1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N26" sqref="AN26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177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5</v>
      </c>
      <c r="AY6" s="35" t="s">
        <v>121</v>
      </c>
      <c r="AZ6" s="35">
        <f>+E6+J6+O6+T6+Y6+AD6+AI6+AN6+AS6</f>
        <v>1</v>
      </c>
      <c r="BA6" s="37">
        <f>+C7+H7+M7+R7+W7+AB7+AG7+AL7+AQ7</f>
        <v>10</v>
      </c>
      <c r="BB6" s="35" t="s">
        <v>121</v>
      </c>
      <c r="BC6" s="36">
        <f>+E7+J7+O7+T7+Y7+AD7+AI7+AN7+AS7</f>
        <v>4</v>
      </c>
      <c r="BD6" s="83">
        <f>IF(BC6=0,"10.000",BA6/(BA6+BC6)*10)</f>
        <v>7.1428571428571432</v>
      </c>
      <c r="BE6" s="105">
        <f>RANK(BF6,$BF$6:$BF$30)</f>
        <v>6</v>
      </c>
      <c r="BF6" s="38">
        <f>AW6*1000+AV6*100+AZ7*10+BD6</f>
        <v>6247.1428571428569</v>
      </c>
    </row>
    <row r="7" spans="1:58" ht="14.25" customHeight="1">
      <c r="A7" s="155" t="s">
        <v>197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2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4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196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4</v>
      </c>
      <c r="AY9" s="35" t="s">
        <v>31</v>
      </c>
      <c r="AZ9" s="35">
        <f>+E9+J9+O9+T9+Y9+AD9+AI9+AN9+AS9</f>
        <v>5</v>
      </c>
      <c r="BA9" s="37">
        <f>+C10+H10+M10+R10+W10+AB10+AG10+AL10+AQ10</f>
        <v>8</v>
      </c>
      <c r="BB9" s="35" t="s">
        <v>31</v>
      </c>
      <c r="BC9" s="36">
        <f>+E10+J10+O10+T10+Y10+AD10+AI10+AN10+AS10</f>
        <v>10</v>
      </c>
      <c r="BD9" s="83">
        <f>IF(BC9=0,"10.000",BA9/(BA9+BC9)*10)</f>
        <v>4.4444444444444446</v>
      </c>
      <c r="BE9" s="105">
        <f>RANK(BF9,$BF$6:$BF$30)</f>
        <v>3</v>
      </c>
      <c r="BF9" s="38">
        <f>AW9*1000+AV9*100+AZ10*10+BD9</f>
        <v>8194.4444444444453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244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2</v>
      </c>
      <c r="AY12" s="35" t="s">
        <v>31</v>
      </c>
      <c r="AZ12" s="35">
        <f>+E12+J12+O12+T12+Y12+AD12+AI12+AN12+AS12</f>
        <v>7</v>
      </c>
      <c r="BA12" s="37">
        <f>+C13+H13+M13+R13+W13+AB13+AG13+AL13+AQ13</f>
        <v>8</v>
      </c>
      <c r="BB12" s="35" t="s">
        <v>31</v>
      </c>
      <c r="BC12" s="36">
        <f>+E13+J13+O13+T13+Y13+AD13+AI13+AN13+AS13</f>
        <v>15</v>
      </c>
      <c r="BD12" s="83">
        <f>IF(BC12=0,"10.000",BA12/(BA12+BC12)*10)</f>
        <v>3.4782608695652173</v>
      </c>
      <c r="BE12" s="105">
        <f>RANK(BF12,$BF$6:$BF$30)</f>
        <v>8</v>
      </c>
      <c r="BF12" s="38">
        <f>AW12*1000+AV12*100+AZ13*10+BD12</f>
        <v>5953.478260869565</v>
      </c>
    </row>
    <row r="13" spans="1:58" ht="14.25" customHeight="1">
      <c r="A13" s="149"/>
      <c r="B13" s="40" t="s">
        <v>29</v>
      </c>
      <c r="C13" s="52">
        <f>O7</f>
        <v>2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5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3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-5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58" t="s">
        <v>250</v>
      </c>
      <c r="B15" s="28"/>
      <c r="C15" s="46"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9</v>
      </c>
      <c r="BB15" s="35" t="s">
        <v>31</v>
      </c>
      <c r="BC15" s="36">
        <f>+E16+J16+O16+T16+Y16+AD16+AI16+AN16+AS16</f>
        <v>12</v>
      </c>
      <c r="BD15" s="83">
        <f>IF(BC15=0,"10.000",BA15/(BA15+BC15)*10)</f>
        <v>4.2857142857142856</v>
      </c>
      <c r="BE15" s="105">
        <f>RANK(BF15,$BF$6:$BF$30)</f>
        <v>5</v>
      </c>
      <c r="BF15" s="38">
        <f>AW15*1000+AV15*100+AZ16*10+BD15</f>
        <v>7094.2857142857147</v>
      </c>
    </row>
    <row r="16" spans="1:58" ht="14.25" customHeight="1">
      <c r="A16" s="148"/>
      <c r="B16" s="40"/>
      <c r="C16" s="52">
        <f>T7</f>
        <v>0</v>
      </c>
      <c r="D16" s="52">
        <f>-AB151</f>
        <v>0</v>
      </c>
      <c r="E16" s="52">
        <f>R7</f>
        <v>0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5</v>
      </c>
      <c r="AM16" s="67" t="s">
        <v>28</v>
      </c>
      <c r="AN16" s="67">
        <v>3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156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3</v>
      </c>
      <c r="AW18" s="36">
        <f>+AU18+AV18</f>
        <v>9</v>
      </c>
      <c r="AX18" s="35">
        <f>+C18+H18+M18+R18+W18+AB18+AG18+AL18+AQ18</f>
        <v>7</v>
      </c>
      <c r="AY18" s="35" t="s">
        <v>31</v>
      </c>
      <c r="AZ18" s="35">
        <f>+E18+J18+O18+T18+Y18+AD18+AI18+AN18+AS18</f>
        <v>2</v>
      </c>
      <c r="BA18" s="37">
        <f>+C19+H19+M19+R19+W19+AB19+AG19+AL19+AQ19</f>
        <v>15</v>
      </c>
      <c r="BB18" s="35" t="s">
        <v>31</v>
      </c>
      <c r="BC18" s="36">
        <f>+E19+J19+O19+T19+Y19+AD19+AI19+AN19+AS19</f>
        <v>5</v>
      </c>
      <c r="BD18" s="83">
        <f>IF(BC18=0,"10.000",BA18/(BA18+BC18)*10)</f>
        <v>7.5</v>
      </c>
      <c r="BE18" s="105">
        <f>RANK(BF18,$BF$6:$BF$30)</f>
        <v>2</v>
      </c>
      <c r="BF18" s="38">
        <f>AW18*1000+AV18*100+AZ19*10+BD18</f>
        <v>9357.5</v>
      </c>
    </row>
    <row r="19" spans="1:58" ht="14.25" customHeight="1">
      <c r="A19" s="155" t="s">
        <v>198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5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5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245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3</v>
      </c>
      <c r="AW21" s="36">
        <f>+AU21+AV21</f>
        <v>9</v>
      </c>
      <c r="AX21" s="35">
        <f>+C21+H21+M21+R21+W21+AB21+AG21+AL21+AQ21</f>
        <v>7</v>
      </c>
      <c r="AY21" s="35" t="s">
        <v>121</v>
      </c>
      <c r="AZ21" s="35">
        <f>+E21+J21+O21+T21+Y21+AD21+AI21+AN21+AS21</f>
        <v>2</v>
      </c>
      <c r="BA21" s="37">
        <f>+C22+H22+M22+R22+W22+AB22+AG22+AL22+AQ22</f>
        <v>15</v>
      </c>
      <c r="BB21" s="35" t="s">
        <v>121</v>
      </c>
      <c r="BC21" s="36">
        <f>+E22+J22+O22+T22+Y22+AD22+AI22+AN22+AS22</f>
        <v>4</v>
      </c>
      <c r="BD21" s="83">
        <f>IF(BC21=0,"10.000",BA21/(BA21+BC21)*10)</f>
        <v>7.8947368421052637</v>
      </c>
      <c r="BE21" s="105">
        <f>RANK(BF21,$BF$6:$BF$30)</f>
        <v>1</v>
      </c>
      <c r="BF21" s="38">
        <f>AW21*1000+AV21*100+AZ22*10+BD21</f>
        <v>9357.894736842105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58" t="s">
        <v>199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4</v>
      </c>
      <c r="AY24" s="35" t="s">
        <v>121</v>
      </c>
      <c r="AZ24" s="35">
        <f>+E24+J24+O24+T24+Y24+AD24+AI24+AN24+AS24</f>
        <v>5</v>
      </c>
      <c r="BA24" s="37">
        <f>+C25+H25+M25+R25+W25+AB25+AG25+AL25+AQ25</f>
        <v>8</v>
      </c>
      <c r="BB24" s="35" t="s">
        <v>121</v>
      </c>
      <c r="BC24" s="36">
        <f>+E25+J25+O25+T25+Y25+AD25+AI25+AN25+AS25</f>
        <v>11</v>
      </c>
      <c r="BD24" s="83">
        <f>IF(BC24=0,"10.000",BA24/(BA24+BC24)*10)</f>
        <v>4.2105263157894735</v>
      </c>
      <c r="BE24" s="105">
        <f>RANK(BF24,$BF$6:$BF$30)</f>
        <v>4</v>
      </c>
      <c r="BF24" s="38">
        <f>AW24*1000+AV24*100+AZ25*10+BD24</f>
        <v>8194.21052631579</v>
      </c>
    </row>
    <row r="25" spans="1:58" ht="14.25" customHeight="1">
      <c r="A25" s="14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48" t="s">
        <v>200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7</v>
      </c>
      <c r="BB27" s="35" t="s">
        <v>31</v>
      </c>
      <c r="BC27" s="36">
        <f>+E28+J28+O28+T28+Y28+AD28+AI28+AN28+AS28</f>
        <v>13</v>
      </c>
      <c r="BD27" s="83">
        <f>IF(BC27=0,"10.000",BA27/(BA27+BC27)*10)</f>
        <v>3.5</v>
      </c>
      <c r="BE27" s="105">
        <f>RANK(BF27,$BF$6:$BF$30)</f>
        <v>7</v>
      </c>
      <c r="BF27" s="38">
        <f>AW27*1000+AV27*100+AZ28*10+BD27</f>
        <v>5973.5</v>
      </c>
    </row>
    <row r="28" spans="1:58" ht="14.25" customHeight="1">
      <c r="A28" s="14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5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-3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1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8" t="s">
        <v>201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1</v>
      </c>
      <c r="X30" s="46" t="s">
        <v>105</v>
      </c>
      <c r="Y30" s="46">
        <f>AQ18</f>
        <v>2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1</v>
      </c>
      <c r="AH30" s="46" t="s">
        <v>105</v>
      </c>
      <c r="AI30" s="46">
        <f>AQ24</f>
        <v>2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4</v>
      </c>
      <c r="AV30" s="35">
        <f>+C29+H29+M29+R29+W29+AB29+AG29+AL29+AQ29</f>
        <v>0</v>
      </c>
      <c r="AW30" s="36">
        <f>+AU30+AV30</f>
        <v>4</v>
      </c>
      <c r="AX30" s="35">
        <f>+C30+H30+M30+R30+W30+AB30+AG30+AL30+AQ30</f>
        <v>3</v>
      </c>
      <c r="AY30" s="35" t="s">
        <v>106</v>
      </c>
      <c r="AZ30" s="35">
        <f>+E30+J30+O30+T30+Y30+AD30+AI30+AN30+AS30</f>
        <v>6</v>
      </c>
      <c r="BA30" s="37">
        <f>+C31+H31+M31+R31+W31+AB31+AG31+AL31+AQ31</f>
        <v>6</v>
      </c>
      <c r="BB30" s="35" t="s">
        <v>106</v>
      </c>
      <c r="BC30" s="36">
        <f>+E31+J31+O31+T31+Y31+AD31+AI31+AN31+AS31</f>
        <v>12</v>
      </c>
      <c r="BD30" s="83">
        <f>IF(BC30=0,"10.000",BA30/(BA30+BC30)*10)</f>
        <v>3.333333333333333</v>
      </c>
      <c r="BE30" s="105">
        <f>RANK(BF30,$BF$6:$BF$30)</f>
        <v>9</v>
      </c>
      <c r="BF30" s="38">
        <f>AW30*1000+AV30*100+AZ31*10+BD30</f>
        <v>3973.3333333333335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2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2</v>
      </c>
      <c r="X31" s="101" t="s">
        <v>105</v>
      </c>
      <c r="Y31" s="101">
        <f>AQ19</f>
        <v>4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2</v>
      </c>
      <c r="AH31" s="101" t="s">
        <v>105</v>
      </c>
      <c r="AI31" s="101">
        <f>AQ25</f>
        <v>4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G29" sqref="AG29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100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121</v>
      </c>
      <c r="AZ6" s="35">
        <f>+E6+J6+O6+T6+Y6+AD6+AI6+AN6+AS6</f>
        <v>3</v>
      </c>
      <c r="BA6" s="37">
        <f>+C7+H7+M7+R7+W7+AB7+AG7+AL7+AQ7</f>
        <v>6</v>
      </c>
      <c r="BB6" s="35" t="s">
        <v>121</v>
      </c>
      <c r="BC6" s="36">
        <f>+E7+J7+O7+T7+Y7+AD7+AI7+AN7+AS7</f>
        <v>6</v>
      </c>
      <c r="BD6" s="83">
        <f>IF(BC6=0,"10.000",BA6/(BA6+BC6)*10)</f>
        <v>5</v>
      </c>
      <c r="BE6" s="105">
        <f>RANK(BF6,$BF$6:$BF$30)</f>
        <v>9</v>
      </c>
      <c r="BF6" s="38">
        <f>AW6*1000+AV6*100+AZ7*10+BD6</f>
        <v>5105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202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4</v>
      </c>
      <c r="AY9" s="35" t="s">
        <v>31</v>
      </c>
      <c r="AZ9" s="35">
        <f>+E9+J9+O9+T9+Y9+AD9+AI9+AN9+AS9</f>
        <v>5</v>
      </c>
      <c r="BA9" s="37">
        <f>+C10+H10+M10+R10+W10+AB10+AG10+AL10+AQ10</f>
        <v>8</v>
      </c>
      <c r="BB9" s="35" t="s">
        <v>31</v>
      </c>
      <c r="BC9" s="36">
        <f>+E10+J10+O10+T10+Y10+AD10+AI10+AN10+AS10</f>
        <v>12</v>
      </c>
      <c r="BD9" s="83">
        <f>IF(BC9=0,"10.000",BA9/(BA9+BC9)*10)</f>
        <v>4</v>
      </c>
      <c r="BE9" s="105">
        <f>RANK(BF9,$BF$6:$BF$30)</f>
        <v>6</v>
      </c>
      <c r="BF9" s="38">
        <f>AW9*1000+AV9*100+AZ10*10+BD9</f>
        <v>7094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2</v>
      </c>
      <c r="AC10" s="67" t="s">
        <v>28</v>
      </c>
      <c r="AD10" s="67">
        <v>5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203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/>
      <c r="AC12" s="67" t="s">
        <v>28</v>
      </c>
      <c r="AD12" s="67"/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4</v>
      </c>
      <c r="BA12" s="37">
        <f>+C13+H13+M13+R13+W13+AB13+AG13+AL13+AQ13</f>
        <v>10</v>
      </c>
      <c r="BB12" s="35" t="s">
        <v>31</v>
      </c>
      <c r="BC12" s="36">
        <f>+E13+J13+O13+T13+Y13+AD13+AI13+AN13+AS13</f>
        <v>9</v>
      </c>
      <c r="BD12" s="83">
        <f>IF(BC12=0,"10.000",BA12/(BA12+BC12)*10)</f>
        <v>5.2631578947368416</v>
      </c>
      <c r="BE12" s="105">
        <f>RANK(BF12,$BF$6:$BF$30)</f>
        <v>3</v>
      </c>
      <c r="BF12" s="38">
        <f>AW12*1000+AV12*100+AZ13*10+BD12</f>
        <v>8215.2631578947367</v>
      </c>
    </row>
    <row r="13" spans="1:58" ht="14.25" customHeight="1">
      <c r="A13" s="14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 t="s">
        <v>28</v>
      </c>
      <c r="Y13" s="68">
        <v>1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1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248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0</v>
      </c>
      <c r="AW15" s="36">
        <f>+AU15+AV15</f>
        <v>6</v>
      </c>
      <c r="AX15" s="35">
        <f>+C15+H15+M15+R15+W15+AB15+AG15+AL15+AQ15</f>
        <v>2</v>
      </c>
      <c r="AY15" s="35" t="s">
        <v>31</v>
      </c>
      <c r="AZ15" s="35">
        <f>+E15+J15+O15+T15+Y15+AD15+AI15+AN15+AS15</f>
        <v>7</v>
      </c>
      <c r="BA15" s="37">
        <f>+C16+H16+M16+R16+W16+AB16+AG16+AL16+AQ16</f>
        <v>6</v>
      </c>
      <c r="BB15" s="35" t="s">
        <v>31</v>
      </c>
      <c r="BC15" s="36">
        <f>+E16+J16+O16+T16+Y16+AD16+AI16+AN16+AS16</f>
        <v>14</v>
      </c>
      <c r="BD15" s="83">
        <f>IF(BC15=0,"10.000",BA15/(BA15+BC15)*10)</f>
        <v>3</v>
      </c>
      <c r="BE15" s="105">
        <f>RANK(BF15,$BF$6:$BF$30)</f>
        <v>7</v>
      </c>
      <c r="BF15" s="38">
        <f>AW15*1000+AV15*100+AZ16*10+BD15</f>
        <v>5953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1</v>
      </c>
      <c r="AC16" s="67" t="s">
        <v>28</v>
      </c>
      <c r="AD16" s="67">
        <v>6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-5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204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0</v>
      </c>
      <c r="AW18" s="36">
        <f>+AU18+AV18</f>
        <v>6</v>
      </c>
      <c r="AX18" s="35">
        <f>+C18+H18+M18+R18+W18+AB18+AG18+AL18+AQ18</f>
        <v>1</v>
      </c>
      <c r="AY18" s="35" t="s">
        <v>31</v>
      </c>
      <c r="AZ18" s="35">
        <f>+E18+J18+O18+T18+Y18+AD18+AI18+AN18+AS18</f>
        <v>8</v>
      </c>
      <c r="BA18" s="37">
        <f>+C19+H19+M19+R19+W19+AB19+AG19+AL19+AQ19</f>
        <v>3</v>
      </c>
      <c r="BB18" s="35" t="s">
        <v>31</v>
      </c>
      <c r="BC18" s="36">
        <f>+E19+J19+O19+T19+Y19+AD19+AI19+AN19+AS19</f>
        <v>17</v>
      </c>
      <c r="BD18" s="83">
        <f>IF(BC18=0,"10.000",BA18/(BA18+BC18)*10)</f>
        <v>1.5</v>
      </c>
      <c r="BE18" s="105">
        <f>RANK(BF18,$BF$6:$BF$30)</f>
        <v>8</v>
      </c>
      <c r="BF18" s="38">
        <f>AW18*1000+AV18*100+AZ19*10+BD18</f>
        <v>5931.5</v>
      </c>
    </row>
    <row r="19" spans="1:58" ht="14.25" customHeight="1">
      <c r="A19" s="149" t="s">
        <v>172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1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5</v>
      </c>
      <c r="AT19" s="41" t="s">
        <v>30</v>
      </c>
      <c r="AU19" s="84"/>
      <c r="AV19" s="85"/>
      <c r="AW19" s="86"/>
      <c r="AX19" s="85"/>
      <c r="AY19" s="85"/>
      <c r="AZ19" s="87">
        <f>+AX18-AZ18</f>
        <v>-7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205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6</v>
      </c>
      <c r="AV21" s="35">
        <f>+C20+H20+M20+R20+W20+AB20+AG20+AL20+AQ20</f>
        <v>3</v>
      </c>
      <c r="AW21" s="36">
        <f>+AU21+AV21</f>
        <v>9</v>
      </c>
      <c r="AX21" s="35">
        <f>+C21+H21+M21+R21+W21+AB21+AG21+AL21+AQ21</f>
        <v>7</v>
      </c>
      <c r="AY21" s="35" t="s">
        <v>121</v>
      </c>
      <c r="AZ21" s="35">
        <f>+E21+J21+O21+T21+Y21+AD21+AI21+AN21+AS21</f>
        <v>2</v>
      </c>
      <c r="BA21" s="37">
        <f>+C22+H22+M22+R22+W22+AB22+AG22+AL22+AQ22</f>
        <v>15</v>
      </c>
      <c r="BB21" s="35" t="s">
        <v>121</v>
      </c>
      <c r="BC21" s="36">
        <f>+E22+J22+O22+T22+Y22+AD22+AI22+AN22+AS22</f>
        <v>5</v>
      </c>
      <c r="BD21" s="83">
        <f>IF(BC21=0,"10.000",BA21/(BA21+BC21)*10)</f>
        <v>7.5</v>
      </c>
      <c r="BE21" s="105">
        <f>RANK(BF21,$BF$6:$BF$30)</f>
        <v>2</v>
      </c>
      <c r="BF21" s="38">
        <f>AW21*1000+AV21*100+AZ22*10+BD21</f>
        <v>9357.5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1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246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6</v>
      </c>
      <c r="AV24" s="35">
        <f>+C23+H23+M23+R23+W23+AB23+AG23+AL23+AQ23</f>
        <v>3</v>
      </c>
      <c r="AW24" s="36">
        <f>+AU24+AV24</f>
        <v>9</v>
      </c>
      <c r="AX24" s="35">
        <f>+C24+H24+M24+R24+W24+AB24+AG24+AL24+AQ24</f>
        <v>9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18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9400</v>
      </c>
    </row>
    <row r="25" spans="1:58" ht="14.25" customHeight="1">
      <c r="A25" s="155" t="s">
        <v>247</v>
      </c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9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48" t="s">
        <v>154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1</v>
      </c>
      <c r="AW27" s="36">
        <f>+AU27+AV27</f>
        <v>7</v>
      </c>
      <c r="AX27" s="35">
        <f>+C27+H27+M27+R27+W27+AB27+AG27+AL27+AQ27</f>
        <v>4</v>
      </c>
      <c r="AY27" s="35" t="s">
        <v>31</v>
      </c>
      <c r="AZ27" s="35">
        <f>+E27+J27+O27+T27+Y27+AD27+AI27+AN27+AS27</f>
        <v>5</v>
      </c>
      <c r="BA27" s="37">
        <f>+C28+H28+M28+R28+W28+AB28+AG28+AL28+AQ28</f>
        <v>8</v>
      </c>
      <c r="BB27" s="35" t="s">
        <v>31</v>
      </c>
      <c r="BC27" s="36">
        <f>+E28+J28+O28+T28+Y28+AD28+AI28+AN28+AS28</f>
        <v>10</v>
      </c>
      <c r="BD27" s="83">
        <f>IF(BC27=0,"10.000",BA27/(BA27+BC27)*10)</f>
        <v>4.4444444444444446</v>
      </c>
      <c r="BE27" s="105">
        <f>RANK(BF27,$BF$6:$BF$30)</f>
        <v>5</v>
      </c>
      <c r="BF27" s="38">
        <f>AW27*1000+AV27*100+AZ28*10+BD27</f>
        <v>7094.4444444444443</v>
      </c>
    </row>
    <row r="28" spans="1:58" ht="14.25" customHeight="1">
      <c r="A28" s="155" t="s">
        <v>195</v>
      </c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-1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58" t="s">
        <v>249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2</v>
      </c>
      <c r="I30" s="46" t="s">
        <v>105</v>
      </c>
      <c r="J30" s="46">
        <f>AQ9</f>
        <v>1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4</v>
      </c>
      <c r="AY30" s="35" t="s">
        <v>106</v>
      </c>
      <c r="AZ30" s="35">
        <f>+E30+J30+O30+T30+Y30+AD30+AI30+AN30+AS30</f>
        <v>5</v>
      </c>
      <c r="BA30" s="37">
        <f>+C31+H31+M31+R31+W31+AB31+AG31+AL31+AQ31</f>
        <v>9</v>
      </c>
      <c r="BB30" s="35" t="s">
        <v>106</v>
      </c>
      <c r="BC30" s="36">
        <f>+E31+J31+O31+T31+Y31+AD31+AI31+AN31+AS31</f>
        <v>10</v>
      </c>
      <c r="BD30" s="83">
        <f>IF(BC30=0,"10.000",BA30/(BA30+BC30)*10)</f>
        <v>4.7368421052631575</v>
      </c>
      <c r="BE30" s="105">
        <f>RANK(BF30,$BF$6:$BF$30)</f>
        <v>4</v>
      </c>
      <c r="BF30" s="38">
        <f>AW30*1000+AV30*100+AZ31*10+BD30</f>
        <v>8194.7368421052633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4</v>
      </c>
      <c r="I31" s="101" t="s">
        <v>105</v>
      </c>
      <c r="J31" s="101">
        <f>AQ10</f>
        <v>2</v>
      </c>
      <c r="K31" s="101" t="s">
        <v>30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5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-1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１部</vt:lpstr>
      <vt:lpstr>２部</vt:lpstr>
      <vt:lpstr>３部</vt:lpstr>
      <vt:lpstr>４部</vt:lpstr>
      <vt:lpstr>５部</vt:lpstr>
      <vt:lpstr>６部</vt:lpstr>
      <vt:lpstr>７部</vt:lpstr>
      <vt:lpstr>８部</vt:lpstr>
      <vt:lpstr>９部</vt:lpstr>
      <vt:lpstr>10チーム様式</vt:lpstr>
      <vt:lpstr>９チーム様式</vt:lpstr>
      <vt:lpstr>8チーム様式</vt:lpstr>
      <vt:lpstr>Sheet1</vt:lpstr>
      <vt:lpstr>'10チーム様式'!Print_Area</vt:lpstr>
      <vt:lpstr>'１部'!Print_Area</vt:lpstr>
      <vt:lpstr>'２部'!Print_Area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2017-04-26T17:13:54Z</cp:lastPrinted>
  <dcterms:created xsi:type="dcterms:W3CDTF">1998-03-30T00:42:14Z</dcterms:created>
  <dcterms:modified xsi:type="dcterms:W3CDTF">2017-05-15T02:20:20Z</dcterms:modified>
</cp:coreProperties>
</file>