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7"/>
  </bookViews>
  <sheets>
    <sheet name="１部" sheetId="12" r:id="rId1"/>
    <sheet name="２部" sheetId="41" r:id="rId2"/>
    <sheet name="３部" sheetId="56" r:id="rId3"/>
    <sheet name="４部" sheetId="55" r:id="rId4"/>
    <sheet name="５部" sheetId="51" r:id="rId5"/>
    <sheet name="６部" sheetId="52" r:id="rId6"/>
    <sheet name="７部" sheetId="53" r:id="rId7"/>
    <sheet name="８部" sheetId="54" r:id="rId8"/>
    <sheet name="10チーム様式" sheetId="40" r:id="rId9"/>
    <sheet name="９チーム様式" sheetId="11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'１部'!$A$1:$BK$40</definedName>
    <definedName name="_xlnm.Print_Area" localSheetId="1">'２部'!$A$1:$BK$40</definedName>
    <definedName name="_xlnm.Print_Area" localSheetId="2">'３部'!$A$1:$BK$34</definedName>
    <definedName name="_xlnm.Print_Area" localSheetId="3">'４部'!$A$1:$BK$34</definedName>
    <definedName name="_xlnm.Print_Area" localSheetId="4">'５部'!$A$1:$BK$40</definedName>
    <definedName name="_xlnm.Print_Area" localSheetId="5">'６部'!$A$1:$BK$40</definedName>
    <definedName name="_xlnm.Print_Area" localSheetId="6">'７部'!$A$1:$BK$41</definedName>
    <definedName name="_xlnm.Print_Area" localSheetId="7">'８部'!$A$1:$BK$34</definedName>
  </definedNames>
  <calcPr calcId="125725"/>
</workbook>
</file>

<file path=xl/calcChain.xml><?xml version="1.0" encoding="utf-8"?>
<calcChain xmlns="http://schemas.openxmlformats.org/spreadsheetml/2006/main">
  <c r="AN33" i="51"/>
  <c r="AS34" i="56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F12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55"/>
  <c r="AQ34"/>
  <c r="AN34"/>
  <c r="AL34"/>
  <c r="AI34"/>
  <c r="AG34"/>
  <c r="AD34"/>
  <c r="AB34"/>
  <c r="Y34"/>
  <c r="W34"/>
  <c r="T34"/>
  <c r="R34"/>
  <c r="O34"/>
  <c r="BH33" s="1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BH27" s="1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BH12" s="1"/>
  <c r="C13"/>
  <c r="BF12" s="1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54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F12" s="1"/>
  <c r="BA12"/>
  <c r="AZ12"/>
  <c r="J12"/>
  <c r="H12"/>
  <c r="E12"/>
  <c r="C12"/>
  <c r="BC12" s="1"/>
  <c r="E10"/>
  <c r="BH9" s="1"/>
  <c r="C10"/>
  <c r="BF9" s="1"/>
  <c r="BE9"/>
  <c r="BA9"/>
  <c r="AZ9"/>
  <c r="E9"/>
  <c r="C9"/>
  <c r="BC9" s="1"/>
  <c r="BE10" s="1"/>
  <c r="BH6"/>
  <c r="BF6"/>
  <c r="BE6"/>
  <c r="BC6"/>
  <c r="BA6"/>
  <c r="AZ6"/>
  <c r="AS34" i="53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BH12" s="1"/>
  <c r="C13"/>
  <c r="BF12" s="1"/>
  <c r="BA12"/>
  <c r="AZ12"/>
  <c r="J12"/>
  <c r="H12"/>
  <c r="E12"/>
  <c r="BE12" s="1"/>
  <c r="C12"/>
  <c r="BC12" s="1"/>
  <c r="E10"/>
  <c r="C10"/>
  <c r="BF9" s="1"/>
  <c r="BH9"/>
  <c r="BA9"/>
  <c r="AZ9"/>
  <c r="E9"/>
  <c r="BE9" s="1"/>
  <c r="C9"/>
  <c r="BC9" s="1"/>
  <c r="BH6"/>
  <c r="BF6"/>
  <c r="BE6"/>
  <c r="BC6"/>
  <c r="BA6"/>
  <c r="AZ6"/>
  <c r="AS34" i="52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BA30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BB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BH18" s="1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F12" s="1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51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BB30" s="1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F12" s="1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H24" i="41"/>
  <c r="H25"/>
  <c r="J25"/>
  <c r="J24"/>
  <c r="R18"/>
  <c r="R19"/>
  <c r="AS34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BA30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BA27"/>
  <c r="AD25"/>
  <c r="AB25"/>
  <c r="Y25"/>
  <c r="W25"/>
  <c r="T25"/>
  <c r="R25"/>
  <c r="O25"/>
  <c r="M25"/>
  <c r="E25"/>
  <c r="C25"/>
  <c r="BA24"/>
  <c r="AZ24"/>
  <c r="AD24"/>
  <c r="AB24"/>
  <c r="Y24"/>
  <c r="W24"/>
  <c r="T24"/>
  <c r="R24"/>
  <c r="O24"/>
  <c r="M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O19"/>
  <c r="M19"/>
  <c r="J19"/>
  <c r="H19"/>
  <c r="E19"/>
  <c r="C19"/>
  <c r="BA18"/>
  <c r="AZ18"/>
  <c r="T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40"/>
  <c r="AQ34"/>
  <c r="AN34"/>
  <c r="AL34"/>
  <c r="AI34"/>
  <c r="AG34"/>
  <c r="AD34"/>
  <c r="AB34"/>
  <c r="Y34"/>
  <c r="W34"/>
  <c r="T34"/>
  <c r="R34"/>
  <c r="O34"/>
  <c r="M34"/>
  <c r="J34"/>
  <c r="H34"/>
  <c r="BF33" s="1"/>
  <c r="E34"/>
  <c r="BH33" s="1"/>
  <c r="BI33" s="1"/>
  <c r="C34"/>
  <c r="BA33"/>
  <c r="BB33" s="1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BC33" s="1"/>
  <c r="AN31"/>
  <c r="AL31"/>
  <c r="AI31"/>
  <c r="AG31"/>
  <c r="AD31"/>
  <c r="AB31"/>
  <c r="Y31"/>
  <c r="W31"/>
  <c r="T31"/>
  <c r="R31"/>
  <c r="O31"/>
  <c r="M31"/>
  <c r="J31"/>
  <c r="H31"/>
  <c r="E31"/>
  <c r="C31"/>
  <c r="BF30" s="1"/>
  <c r="BH30"/>
  <c r="BI30" s="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BF27"/>
  <c r="AZ27"/>
  <c r="AI27"/>
  <c r="AG27"/>
  <c r="AD27"/>
  <c r="AB27"/>
  <c r="Y27"/>
  <c r="W27"/>
  <c r="T27"/>
  <c r="R27"/>
  <c r="O27"/>
  <c r="M27"/>
  <c r="J27"/>
  <c r="H27"/>
  <c r="E27"/>
  <c r="C27"/>
  <c r="BC27" s="1"/>
  <c r="AG26"/>
  <c r="BA27" s="1"/>
  <c r="AD25"/>
  <c r="AB25"/>
  <c r="Y25"/>
  <c r="W25"/>
  <c r="T25"/>
  <c r="R25"/>
  <c r="O25"/>
  <c r="M25"/>
  <c r="J25"/>
  <c r="H25"/>
  <c r="E25"/>
  <c r="BH24" s="1"/>
  <c r="BI24" s="1"/>
  <c r="C25"/>
  <c r="BF24" s="1"/>
  <c r="BA24"/>
  <c r="AZ24"/>
  <c r="AD24"/>
  <c r="AB24"/>
  <c r="Y24"/>
  <c r="W24"/>
  <c r="T24"/>
  <c r="R24"/>
  <c r="O24"/>
  <c r="M24"/>
  <c r="J24"/>
  <c r="H24"/>
  <c r="E24"/>
  <c r="BE24" s="1"/>
  <c r="C24"/>
  <c r="BC24" s="1"/>
  <c r="Y22"/>
  <c r="W22"/>
  <c r="T22"/>
  <c r="R22"/>
  <c r="O22"/>
  <c r="M22"/>
  <c r="J22"/>
  <c r="H22"/>
  <c r="E22"/>
  <c r="C22"/>
  <c r="BH21"/>
  <c r="BI21" s="1"/>
  <c r="BA21"/>
  <c r="AZ21"/>
  <c r="BB21" s="1"/>
  <c r="Y21"/>
  <c r="W21"/>
  <c r="T21"/>
  <c r="R21"/>
  <c r="O21"/>
  <c r="M21"/>
  <c r="J21"/>
  <c r="H21"/>
  <c r="E21"/>
  <c r="BE21" s="1"/>
  <c r="C21"/>
  <c r="T19"/>
  <c r="R19"/>
  <c r="O19"/>
  <c r="M19"/>
  <c r="J19"/>
  <c r="H19"/>
  <c r="BF18" s="1"/>
  <c r="E19"/>
  <c r="BH18" s="1"/>
  <c r="BI18" s="1"/>
  <c r="C19"/>
  <c r="BA18"/>
  <c r="AZ18"/>
  <c r="T18"/>
  <c r="R18"/>
  <c r="O18"/>
  <c r="M18"/>
  <c r="J18"/>
  <c r="H18"/>
  <c r="BC18" s="1"/>
  <c r="E18"/>
  <c r="BE18" s="1"/>
  <c r="C18"/>
  <c r="O16"/>
  <c r="M16"/>
  <c r="J16"/>
  <c r="H16"/>
  <c r="E16"/>
  <c r="C16"/>
  <c r="BF15" s="1"/>
  <c r="BH15"/>
  <c r="BI15" s="1"/>
  <c r="BA15"/>
  <c r="AZ15"/>
  <c r="BB15" s="1"/>
  <c r="O15"/>
  <c r="M15"/>
  <c r="J15"/>
  <c r="H15"/>
  <c r="E15"/>
  <c r="BE15" s="1"/>
  <c r="C15"/>
  <c r="J13"/>
  <c r="H13"/>
  <c r="BF12" s="1"/>
  <c r="E13"/>
  <c r="BH12" s="1"/>
  <c r="BI12" s="1"/>
  <c r="C13"/>
  <c r="BA12"/>
  <c r="AZ12"/>
  <c r="J12"/>
  <c r="H12"/>
  <c r="BC12" s="1"/>
  <c r="E12"/>
  <c r="BE12" s="1"/>
  <c r="C12"/>
  <c r="E10"/>
  <c r="C10"/>
  <c r="BF9" s="1"/>
  <c r="BH9"/>
  <c r="BI9" s="1"/>
  <c r="BA9"/>
  <c r="AZ9"/>
  <c r="E9"/>
  <c r="BE9" s="1"/>
  <c r="C9"/>
  <c r="BC9" s="1"/>
  <c r="BI6"/>
  <c r="BH6"/>
  <c r="BF6"/>
  <c r="BE6"/>
  <c r="BC6"/>
  <c r="BE7" s="1"/>
  <c r="BA6"/>
  <c r="AZ6"/>
  <c r="AD28" i="12"/>
  <c r="AD27"/>
  <c r="AB28"/>
  <c r="AB27"/>
  <c r="C27" i="11"/>
  <c r="AZ6" i="12"/>
  <c r="BA6"/>
  <c r="BC6"/>
  <c r="BE6"/>
  <c r="BF6"/>
  <c r="BH6"/>
  <c r="BA9"/>
  <c r="AZ9"/>
  <c r="E12"/>
  <c r="C12"/>
  <c r="E13"/>
  <c r="C13"/>
  <c r="BA12"/>
  <c r="AZ12"/>
  <c r="E15"/>
  <c r="J15"/>
  <c r="C15"/>
  <c r="H15"/>
  <c r="E16"/>
  <c r="J16"/>
  <c r="C16"/>
  <c r="H16"/>
  <c r="BA15"/>
  <c r="AZ15"/>
  <c r="E18"/>
  <c r="J18"/>
  <c r="O18"/>
  <c r="C18"/>
  <c r="H18"/>
  <c r="M18"/>
  <c r="E19"/>
  <c r="J19"/>
  <c r="O19"/>
  <c r="C19"/>
  <c r="H19"/>
  <c r="M19"/>
  <c r="BA18"/>
  <c r="AZ18"/>
  <c r="J21"/>
  <c r="O21"/>
  <c r="T21"/>
  <c r="H21"/>
  <c r="M21"/>
  <c r="R21"/>
  <c r="J22"/>
  <c r="O22"/>
  <c r="T22"/>
  <c r="H22"/>
  <c r="M22"/>
  <c r="R22"/>
  <c r="BA21"/>
  <c r="AZ21"/>
  <c r="E24"/>
  <c r="J24"/>
  <c r="O24"/>
  <c r="T24"/>
  <c r="Y24"/>
  <c r="C24"/>
  <c r="H24"/>
  <c r="M24"/>
  <c r="R24"/>
  <c r="W24"/>
  <c r="E25"/>
  <c r="J25"/>
  <c r="O25"/>
  <c r="T25"/>
  <c r="Y25"/>
  <c r="C25"/>
  <c r="H25"/>
  <c r="M25"/>
  <c r="R25"/>
  <c r="W25"/>
  <c r="BA24"/>
  <c r="AZ24"/>
  <c r="E27"/>
  <c r="J27"/>
  <c r="O27"/>
  <c r="T27"/>
  <c r="Y27"/>
  <c r="C27"/>
  <c r="H27"/>
  <c r="M27"/>
  <c r="R27"/>
  <c r="W27"/>
  <c r="AG27"/>
  <c r="E28"/>
  <c r="J28"/>
  <c r="O28"/>
  <c r="T28"/>
  <c r="Y28"/>
  <c r="C28"/>
  <c r="H28"/>
  <c r="M28"/>
  <c r="R28"/>
  <c r="W28"/>
  <c r="AG28"/>
  <c r="BA27"/>
  <c r="AZ27"/>
  <c r="H33"/>
  <c r="M33"/>
  <c r="R33"/>
  <c r="W33"/>
  <c r="AB33"/>
  <c r="AG33"/>
  <c r="AL33"/>
  <c r="J33"/>
  <c r="O33"/>
  <c r="T33"/>
  <c r="Y33"/>
  <c r="AD33"/>
  <c r="AI33"/>
  <c r="AN33"/>
  <c r="H34"/>
  <c r="M34"/>
  <c r="R34"/>
  <c r="W34"/>
  <c r="AB34"/>
  <c r="AG34"/>
  <c r="AL34"/>
  <c r="J34"/>
  <c r="O34"/>
  <c r="T34"/>
  <c r="Y34"/>
  <c r="AD34"/>
  <c r="AI34"/>
  <c r="AN34"/>
  <c r="AZ33"/>
  <c r="BA33"/>
  <c r="AZ30"/>
  <c r="C30"/>
  <c r="H30"/>
  <c r="M30"/>
  <c r="R30"/>
  <c r="W30"/>
  <c r="AB30"/>
  <c r="AG30"/>
  <c r="E30"/>
  <c r="J30"/>
  <c r="O30"/>
  <c r="T30"/>
  <c r="Y30"/>
  <c r="AD30"/>
  <c r="AI30"/>
  <c r="C31"/>
  <c r="H31"/>
  <c r="M31"/>
  <c r="R31"/>
  <c r="W31"/>
  <c r="AB31"/>
  <c r="AG31"/>
  <c r="E31"/>
  <c r="J31"/>
  <c r="O31"/>
  <c r="T31"/>
  <c r="Y31"/>
  <c r="AD31"/>
  <c r="AI31"/>
  <c r="C9"/>
  <c r="BC9" s="1"/>
  <c r="E9"/>
  <c r="BE9" s="1"/>
  <c r="C10"/>
  <c r="BF9" s="1"/>
  <c r="E10"/>
  <c r="BH9" s="1"/>
  <c r="H12"/>
  <c r="J12"/>
  <c r="H13"/>
  <c r="J13"/>
  <c r="M15"/>
  <c r="O15"/>
  <c r="M16"/>
  <c r="O16"/>
  <c r="R18"/>
  <c r="T18"/>
  <c r="R19"/>
  <c r="T19"/>
  <c r="C21"/>
  <c r="E21"/>
  <c r="W21"/>
  <c r="Y21"/>
  <c r="C22"/>
  <c r="E22"/>
  <c r="W22"/>
  <c r="Y22"/>
  <c r="AB24"/>
  <c r="BC24" s="1"/>
  <c r="AD24"/>
  <c r="AB25"/>
  <c r="AD25"/>
  <c r="BH24" s="1"/>
  <c r="AI27"/>
  <c r="AI28"/>
  <c r="AL30"/>
  <c r="AN30"/>
  <c r="AL31"/>
  <c r="AN31"/>
  <c r="C33"/>
  <c r="E33"/>
  <c r="AQ33"/>
  <c r="AS33"/>
  <c r="C34"/>
  <c r="E34"/>
  <c r="AQ34"/>
  <c r="AS34"/>
  <c r="AU6" i="11"/>
  <c r="AV6"/>
  <c r="AX6"/>
  <c r="AZ7" s="1"/>
  <c r="AZ6"/>
  <c r="BA6"/>
  <c r="BC6"/>
  <c r="BD6" s="1"/>
  <c r="AU12"/>
  <c r="AV12"/>
  <c r="AW12" s="1"/>
  <c r="E12"/>
  <c r="C12"/>
  <c r="E13"/>
  <c r="BC12" s="1"/>
  <c r="C13"/>
  <c r="AU15"/>
  <c r="AV15"/>
  <c r="AW15" s="1"/>
  <c r="E15"/>
  <c r="J15"/>
  <c r="C15"/>
  <c r="AX15" s="1"/>
  <c r="H15"/>
  <c r="E16"/>
  <c r="J16"/>
  <c r="C16"/>
  <c r="H16"/>
  <c r="AU18"/>
  <c r="AW18"/>
  <c r="AV18"/>
  <c r="J18"/>
  <c r="O18"/>
  <c r="H18"/>
  <c r="M18"/>
  <c r="J19"/>
  <c r="O19"/>
  <c r="H19"/>
  <c r="M19"/>
  <c r="AU21"/>
  <c r="AV21"/>
  <c r="AW21" s="1"/>
  <c r="E21"/>
  <c r="J21"/>
  <c r="O21"/>
  <c r="T21"/>
  <c r="C21"/>
  <c r="H21"/>
  <c r="M21"/>
  <c r="R21"/>
  <c r="E22"/>
  <c r="J22"/>
  <c r="O22"/>
  <c r="T22"/>
  <c r="C22"/>
  <c r="H22"/>
  <c r="M22"/>
  <c r="R22"/>
  <c r="AU24"/>
  <c r="AV24"/>
  <c r="AW24" s="1"/>
  <c r="E24"/>
  <c r="AZ24" s="1"/>
  <c r="J24"/>
  <c r="O24"/>
  <c r="T24"/>
  <c r="Y24"/>
  <c r="C24"/>
  <c r="H24"/>
  <c r="M24"/>
  <c r="AX24" s="1"/>
  <c r="R24"/>
  <c r="W24"/>
  <c r="E25"/>
  <c r="J25"/>
  <c r="O25"/>
  <c r="T25"/>
  <c r="Y25"/>
  <c r="C25"/>
  <c r="H25"/>
  <c r="M25"/>
  <c r="R25"/>
  <c r="W25"/>
  <c r="AU27"/>
  <c r="H27"/>
  <c r="M27"/>
  <c r="R27"/>
  <c r="W27"/>
  <c r="AB27"/>
  <c r="J27"/>
  <c r="O27"/>
  <c r="T27"/>
  <c r="Y27"/>
  <c r="AD27"/>
  <c r="E27"/>
  <c r="AZ27"/>
  <c r="H28"/>
  <c r="M28"/>
  <c r="R28"/>
  <c r="W28"/>
  <c r="AB28"/>
  <c r="C28"/>
  <c r="J28"/>
  <c r="O28"/>
  <c r="T28"/>
  <c r="Y28"/>
  <c r="AD28"/>
  <c r="E28"/>
  <c r="AU30"/>
  <c r="H30"/>
  <c r="M30"/>
  <c r="R30"/>
  <c r="W30"/>
  <c r="AB30"/>
  <c r="AG30"/>
  <c r="J30"/>
  <c r="O30"/>
  <c r="T30"/>
  <c r="Y30"/>
  <c r="AD30"/>
  <c r="AI30"/>
  <c r="H31"/>
  <c r="M31"/>
  <c r="R31"/>
  <c r="W31"/>
  <c r="AB31"/>
  <c r="AG31"/>
  <c r="J31"/>
  <c r="O31"/>
  <c r="T31"/>
  <c r="Y31"/>
  <c r="AD31"/>
  <c r="AI31"/>
  <c r="AU9"/>
  <c r="AV9"/>
  <c r="C9"/>
  <c r="AX9"/>
  <c r="AZ10"/>
  <c r="E9"/>
  <c r="AZ9" s="1"/>
  <c r="C10"/>
  <c r="BA9"/>
  <c r="E10"/>
  <c r="BC9" s="1"/>
  <c r="BD9" s="1"/>
  <c r="H12"/>
  <c r="J12"/>
  <c r="AZ12" s="1"/>
  <c r="H13"/>
  <c r="BA12" s="1"/>
  <c r="J13"/>
  <c r="M15"/>
  <c r="O15"/>
  <c r="AZ15" s="1"/>
  <c r="AZ16" s="1"/>
  <c r="M16"/>
  <c r="O16"/>
  <c r="C18"/>
  <c r="E18"/>
  <c r="AZ18" s="1"/>
  <c r="R18"/>
  <c r="T18"/>
  <c r="C19"/>
  <c r="E19"/>
  <c r="BC18" s="1"/>
  <c r="BD18" s="1"/>
  <c r="R19"/>
  <c r="T19"/>
  <c r="W21"/>
  <c r="AX21" s="1"/>
  <c r="AZ22" s="1"/>
  <c r="Y21"/>
  <c r="W22"/>
  <c r="Y22"/>
  <c r="BC21"/>
  <c r="BD21" s="1"/>
  <c r="AB24"/>
  <c r="AD24"/>
  <c r="AB25"/>
  <c r="AD25"/>
  <c r="AG26"/>
  <c r="AV27" s="1"/>
  <c r="AW27" s="1"/>
  <c r="AG27"/>
  <c r="AI27"/>
  <c r="AG28"/>
  <c r="AI28"/>
  <c r="AL29"/>
  <c r="AV30" s="1"/>
  <c r="C30"/>
  <c r="AX30" s="1"/>
  <c r="E30"/>
  <c r="AZ30" s="1"/>
  <c r="AZ31" s="1"/>
  <c r="AL30"/>
  <c r="AN30"/>
  <c r="C31"/>
  <c r="E31"/>
  <c r="AL31"/>
  <c r="AN31"/>
  <c r="H18" i="10"/>
  <c r="J18"/>
  <c r="M18"/>
  <c r="E28"/>
  <c r="J28"/>
  <c r="O28"/>
  <c r="T28"/>
  <c r="Y28"/>
  <c r="AD28"/>
  <c r="E25"/>
  <c r="J25"/>
  <c r="O25"/>
  <c r="T25"/>
  <c r="Y25"/>
  <c r="E22"/>
  <c r="J22"/>
  <c r="O22"/>
  <c r="AX21" s="1"/>
  <c r="T22"/>
  <c r="J19"/>
  <c r="O19"/>
  <c r="E16"/>
  <c r="AX15" s="1"/>
  <c r="AY15" s="1"/>
  <c r="J16"/>
  <c r="E13"/>
  <c r="AX12" s="1"/>
  <c r="AY12" s="1"/>
  <c r="C28"/>
  <c r="H28"/>
  <c r="M28"/>
  <c r="R28"/>
  <c r="W28"/>
  <c r="AB28"/>
  <c r="C25"/>
  <c r="H25"/>
  <c r="M25"/>
  <c r="R25"/>
  <c r="W25"/>
  <c r="C22"/>
  <c r="H22"/>
  <c r="M22"/>
  <c r="R22"/>
  <c r="H19"/>
  <c r="M19"/>
  <c r="C16"/>
  <c r="H16"/>
  <c r="C13"/>
  <c r="E27"/>
  <c r="J27"/>
  <c r="O27"/>
  <c r="T27"/>
  <c r="Y27"/>
  <c r="AD27"/>
  <c r="E24"/>
  <c r="J24"/>
  <c r="AU24" s="1"/>
  <c r="O24"/>
  <c r="T24"/>
  <c r="Y24"/>
  <c r="E21"/>
  <c r="AU21" s="1"/>
  <c r="J21"/>
  <c r="O21"/>
  <c r="T21"/>
  <c r="O18"/>
  <c r="AU18" s="1"/>
  <c r="E15"/>
  <c r="AU15" s="1"/>
  <c r="J15"/>
  <c r="E12"/>
  <c r="AU12"/>
  <c r="C27"/>
  <c r="H27"/>
  <c r="M27"/>
  <c r="R27"/>
  <c r="W27"/>
  <c r="AB27"/>
  <c r="C24"/>
  <c r="H24"/>
  <c r="AS24" s="1"/>
  <c r="M24"/>
  <c r="R24"/>
  <c r="W24"/>
  <c r="AB24"/>
  <c r="C21"/>
  <c r="H21"/>
  <c r="M21"/>
  <c r="R21"/>
  <c r="C15"/>
  <c r="H15"/>
  <c r="C12"/>
  <c r="AQ18"/>
  <c r="AQ15"/>
  <c r="AQ12"/>
  <c r="AQ9"/>
  <c r="AQ21"/>
  <c r="AQ24"/>
  <c r="AP27"/>
  <c r="AP24"/>
  <c r="AR24" s="1"/>
  <c r="AP21"/>
  <c r="AR21" s="1"/>
  <c r="BA21" s="1"/>
  <c r="AP18"/>
  <c r="AR18" s="1"/>
  <c r="AP15"/>
  <c r="AR15" s="1"/>
  <c r="AP12"/>
  <c r="AR12" s="1"/>
  <c r="AP9"/>
  <c r="AR9"/>
  <c r="AX6"/>
  <c r="AV6"/>
  <c r="AS6"/>
  <c r="AQ6"/>
  <c r="AP6"/>
  <c r="AR6"/>
  <c r="AU6"/>
  <c r="AU7" s="1"/>
  <c r="BA6" s="1"/>
  <c r="AY6"/>
  <c r="C9"/>
  <c r="AS9"/>
  <c r="E9"/>
  <c r="AU9" s="1"/>
  <c r="E10"/>
  <c r="AX9"/>
  <c r="AY9"/>
  <c r="C10"/>
  <c r="AV9" s="1"/>
  <c r="H12"/>
  <c r="AS12" s="1"/>
  <c r="AU13" s="1"/>
  <c r="J12"/>
  <c r="J13"/>
  <c r="H13"/>
  <c r="AV12" s="1"/>
  <c r="M15"/>
  <c r="O15"/>
  <c r="O16"/>
  <c r="M16"/>
  <c r="C18"/>
  <c r="AS18" s="1"/>
  <c r="R18"/>
  <c r="E18"/>
  <c r="T18"/>
  <c r="E19"/>
  <c r="T19"/>
  <c r="C19"/>
  <c r="R19"/>
  <c r="W21"/>
  <c r="AS21" s="1"/>
  <c r="AU22" s="1"/>
  <c r="Y21"/>
  <c r="Y22"/>
  <c r="W22"/>
  <c r="AD24"/>
  <c r="AD25"/>
  <c r="AB25"/>
  <c r="AG26"/>
  <c r="AQ27" s="1"/>
  <c r="AR27" s="1"/>
  <c r="AG27"/>
  <c r="AI27"/>
  <c r="AI28"/>
  <c r="AG28"/>
  <c r="AW30" i="11"/>
  <c r="AX27"/>
  <c r="AZ28" s="1"/>
  <c r="BA15"/>
  <c r="BC30" i="12"/>
  <c r="BD12" i="11"/>
  <c r="BE21" i="12"/>
  <c r="BE24"/>
  <c r="AX12" i="11"/>
  <c r="AZ13" s="1"/>
  <c r="BH18" i="12"/>
  <c r="AS15" i="10"/>
  <c r="AU16" s="1"/>
  <c r="AV15"/>
  <c r="AW9" i="11"/>
  <c r="BF9" s="1"/>
  <c r="AZ21"/>
  <c r="BC15"/>
  <c r="BD15"/>
  <c r="AX24" i="10"/>
  <c r="AY24"/>
  <c r="AX18" i="11"/>
  <c r="AZ19" s="1"/>
  <c r="AW6"/>
  <c r="BF6" s="1"/>
  <c r="BF24" i="12"/>
  <c r="AV21" i="10"/>
  <c r="AY21"/>
  <c r="AX27"/>
  <c r="AY27"/>
  <c r="BA27" i="11"/>
  <c r="BC24"/>
  <c r="BD24" s="1"/>
  <c r="BA21"/>
  <c r="BC21" i="12"/>
  <c r="BF30"/>
  <c r="BA30"/>
  <c r="BB30" s="1"/>
  <c r="BH21"/>
  <c r="BE27"/>
  <c r="BC18"/>
  <c r="BF24" i="54" l="1"/>
  <c r="BI24" s="1"/>
  <c r="BE24"/>
  <c r="BC15"/>
  <c r="BF15"/>
  <c r="BC30"/>
  <c r="BE31" s="1"/>
  <c r="BC27"/>
  <c r="BF24" i="53"/>
  <c r="BH24"/>
  <c r="BH33"/>
  <c r="BE33"/>
  <c r="BC30"/>
  <c r="BE31" s="1"/>
  <c r="BF30"/>
  <c r="BE30"/>
  <c r="BC15"/>
  <c r="BF15"/>
  <c r="BI15" s="1"/>
  <c r="BH15"/>
  <c r="BE15"/>
  <c r="BE27"/>
  <c r="BC15" i="51"/>
  <c r="BI9"/>
  <c r="BH12"/>
  <c r="BF24" i="56"/>
  <c r="BH24"/>
  <c r="BE21"/>
  <c r="BH15"/>
  <c r="BE15"/>
  <c r="BC33"/>
  <c r="BF33"/>
  <c r="BH33"/>
  <c r="BC30"/>
  <c r="BF30"/>
  <c r="BC12"/>
  <c r="BF18" i="12"/>
  <c r="BI18" s="1"/>
  <c r="BF15"/>
  <c r="BH15" i="52"/>
  <c r="BF15" i="55"/>
  <c r="BF27"/>
  <c r="BI9" i="52"/>
  <c r="BC24"/>
  <c r="BH24"/>
  <c r="BF24" i="55"/>
  <c r="BE24"/>
  <c r="BB33"/>
  <c r="BF33"/>
  <c r="BC12" i="52"/>
  <c r="BF30"/>
  <c r="BB21"/>
  <c r="BF15" i="11"/>
  <c r="AZ25"/>
  <c r="BF24" s="1"/>
  <c r="BA15" i="10"/>
  <c r="BF12" i="11"/>
  <c r="AU19" i="10"/>
  <c r="BA12"/>
  <c r="BF21" i="11"/>
  <c r="AX18" i="10"/>
  <c r="AY18" s="1"/>
  <c r="AU10"/>
  <c r="BA9" s="1"/>
  <c r="AV24"/>
  <c r="BA18" i="11"/>
  <c r="BC27"/>
  <c r="BD27" s="1"/>
  <c r="BF27" s="1"/>
  <c r="BE27" s="1"/>
  <c r="BE30" i="56"/>
  <c r="AV18" i="10"/>
  <c r="BC30" i="11"/>
  <c r="BD30" s="1"/>
  <c r="BF30" s="1"/>
  <c r="BE30" s="1"/>
  <c r="BH21" i="53"/>
  <c r="BH21" i="56"/>
  <c r="AS27" i="10"/>
  <c r="AU27"/>
  <c r="AV27"/>
  <c r="BA30" i="11"/>
  <c r="BF18"/>
  <c r="BB9" i="40"/>
  <c r="AU25" i="10"/>
  <c r="BA24" s="1"/>
  <c r="BA24" i="11"/>
  <c r="BC15" i="12"/>
  <c r="BE25" i="40"/>
  <c r="BE30"/>
  <c r="BE15" i="52"/>
  <c r="BE12" i="12"/>
  <c r="BB6" i="40"/>
  <c r="BK6" s="1"/>
  <c r="BB12"/>
  <c r="BC15"/>
  <c r="BE16" s="1"/>
  <c r="BB18"/>
  <c r="BC21"/>
  <c r="BE22" s="1"/>
  <c r="BH27"/>
  <c r="BI27" s="1"/>
  <c r="BE12" i="51"/>
  <c r="BE12" i="52"/>
  <c r="BH12"/>
  <c r="BF15"/>
  <c r="BI15" s="1"/>
  <c r="BC18"/>
  <c r="BF24"/>
  <c r="BC30"/>
  <c r="BE24" i="53"/>
  <c r="BF33"/>
  <c r="BB18" i="54"/>
  <c r="BB21"/>
  <c r="BF27"/>
  <c r="BA30"/>
  <c r="BH30"/>
  <c r="BE12" i="55"/>
  <c r="BC18"/>
  <c r="BF21"/>
  <c r="BC24"/>
  <c r="BE12" i="56"/>
  <c r="BH12"/>
  <c r="BI12" s="1"/>
  <c r="BF15"/>
  <c r="BE24"/>
  <c r="BC27"/>
  <c r="BB24" i="40"/>
  <c r="BK24" s="1"/>
  <c r="BA30"/>
  <c r="BB27" i="51"/>
  <c r="BE10" i="53"/>
  <c r="BC33" i="54"/>
  <c r="BF33"/>
  <c r="BI12" i="55"/>
  <c r="BH30" i="12"/>
  <c r="BI30" s="1"/>
  <c r="BE10" i="40"/>
  <c r="BF21"/>
  <c r="BE27"/>
  <c r="BE28" s="1"/>
  <c r="BC30"/>
  <c r="BE31" s="1"/>
  <c r="BE33"/>
  <c r="BC12" i="51"/>
  <c r="BE15"/>
  <c r="BH21"/>
  <c r="BE10" i="52"/>
  <c r="BC15"/>
  <c r="BE16" s="1"/>
  <c r="BE18"/>
  <c r="BE24"/>
  <c r="BC24" i="53"/>
  <c r="BF27"/>
  <c r="BH30"/>
  <c r="BE12" i="54"/>
  <c r="BH12"/>
  <c r="BI12" s="1"/>
  <c r="BE15"/>
  <c r="BH15"/>
  <c r="BH21"/>
  <c r="BH24"/>
  <c r="BE30"/>
  <c r="BF30"/>
  <c r="BI30" s="1"/>
  <c r="BC12" i="55"/>
  <c r="BE13" s="1"/>
  <c r="BE15"/>
  <c r="BH15"/>
  <c r="BI15" s="1"/>
  <c r="BH24"/>
  <c r="BE10" i="56"/>
  <c r="BC15"/>
  <c r="BC24"/>
  <c r="BE25" s="1"/>
  <c r="BF27"/>
  <c r="BH30"/>
  <c r="BI30" s="1"/>
  <c r="BC30" i="55"/>
  <c r="BF30"/>
  <c r="BH30"/>
  <c r="BE30"/>
  <c r="BB18" i="56"/>
  <c r="BB33" i="51"/>
  <c r="BE30"/>
  <c r="BB21"/>
  <c r="BC33"/>
  <c r="BF33"/>
  <c r="BB24"/>
  <c r="BC30"/>
  <c r="BC27"/>
  <c r="BF27"/>
  <c r="BB18"/>
  <c r="BH33"/>
  <c r="BE33"/>
  <c r="BF24"/>
  <c r="BE24"/>
  <c r="BB15"/>
  <c r="BF30"/>
  <c r="BH30"/>
  <c r="BI12"/>
  <c r="BE13"/>
  <c r="BB12"/>
  <c r="BH27"/>
  <c r="BE27"/>
  <c r="BC21"/>
  <c r="BF21"/>
  <c r="BI21" s="1"/>
  <c r="BE21"/>
  <c r="BE10"/>
  <c r="BC18"/>
  <c r="BH18"/>
  <c r="BB9"/>
  <c r="BC24"/>
  <c r="BH24"/>
  <c r="BF18"/>
  <c r="BI6"/>
  <c r="BE18"/>
  <c r="BE7"/>
  <c r="BF15"/>
  <c r="BH15"/>
  <c r="BB6"/>
  <c r="BB33" i="54"/>
  <c r="BB30"/>
  <c r="BC24"/>
  <c r="BB24"/>
  <c r="BH33"/>
  <c r="BI33" s="1"/>
  <c r="BE33"/>
  <c r="BB15"/>
  <c r="BE21"/>
  <c r="BB12"/>
  <c r="BH27"/>
  <c r="BE27"/>
  <c r="BE28" s="1"/>
  <c r="BI6"/>
  <c r="BB33" i="53"/>
  <c r="BB30"/>
  <c r="BB24"/>
  <c r="BB21"/>
  <c r="BB18"/>
  <c r="BC33"/>
  <c r="BB15"/>
  <c r="BI12"/>
  <c r="BE13"/>
  <c r="BE21"/>
  <c r="BB12"/>
  <c r="BC27"/>
  <c r="BE28" s="1"/>
  <c r="BI9"/>
  <c r="BH27"/>
  <c r="BI27" s="1"/>
  <c r="BC21"/>
  <c r="BF21"/>
  <c r="BC18"/>
  <c r="BF18"/>
  <c r="BH18"/>
  <c r="BE18"/>
  <c r="BB9"/>
  <c r="BI6"/>
  <c r="BE7"/>
  <c r="BB6"/>
  <c r="BB33" i="12"/>
  <c r="BF27"/>
  <c r="BC21" i="54"/>
  <c r="BF21"/>
  <c r="BI21" s="1"/>
  <c r="BI9"/>
  <c r="BC18"/>
  <c r="BF18"/>
  <c r="BH18"/>
  <c r="BE18"/>
  <c r="BB9"/>
  <c r="BB6"/>
  <c r="BE7"/>
  <c r="BB33" i="56"/>
  <c r="BB27"/>
  <c r="BB24"/>
  <c r="BB21"/>
  <c r="BE33"/>
  <c r="BE34" s="1"/>
  <c r="BB15"/>
  <c r="BB12"/>
  <c r="BH27"/>
  <c r="BI27" s="1"/>
  <c r="BE27"/>
  <c r="BC21"/>
  <c r="BF21"/>
  <c r="BI9"/>
  <c r="BC18"/>
  <c r="BF18"/>
  <c r="BH18"/>
  <c r="BE18"/>
  <c r="BB9"/>
  <c r="BI6"/>
  <c r="BB6"/>
  <c r="BE7"/>
  <c r="BB30"/>
  <c r="BB24" i="55"/>
  <c r="BC27" i="52"/>
  <c r="BF27"/>
  <c r="BB9"/>
  <c r="BC27" i="55"/>
  <c r="BI27"/>
  <c r="BI9"/>
  <c r="BH18"/>
  <c r="BI18" s="1"/>
  <c r="BI6"/>
  <c r="BF18" i="52"/>
  <c r="BI18" s="1"/>
  <c r="BI6"/>
  <c r="BC33" i="55"/>
  <c r="BB21"/>
  <c r="BC33" i="52"/>
  <c r="BF33"/>
  <c r="BI24" i="55"/>
  <c r="BF18"/>
  <c r="BE18"/>
  <c r="BB30" i="52"/>
  <c r="BI12"/>
  <c r="BH30"/>
  <c r="BI30" s="1"/>
  <c r="BE30"/>
  <c r="BC15" i="55"/>
  <c r="BE7"/>
  <c r="BE10"/>
  <c r="BC21"/>
  <c r="BH21"/>
  <c r="BI21" s="1"/>
  <c r="BE21"/>
  <c r="BB9"/>
  <c r="BI33"/>
  <c r="BE33"/>
  <c r="BC21" i="52"/>
  <c r="BF21"/>
  <c r="BH21"/>
  <c r="BE21"/>
  <c r="BB33"/>
  <c r="BH33"/>
  <c r="BE33"/>
  <c r="BE25" i="55"/>
  <c r="BB6"/>
  <c r="BE7" i="52"/>
  <c r="BI24"/>
  <c r="BB6"/>
  <c r="BB12" i="55"/>
  <c r="BH27" i="52"/>
  <c r="BE27"/>
  <c r="BB15"/>
  <c r="BB18" i="55"/>
  <c r="BE27"/>
  <c r="BB15"/>
  <c r="BB30"/>
  <c r="BB27"/>
  <c r="BB18" i="52"/>
  <c r="BB12"/>
  <c r="BB27" i="54"/>
  <c r="BE13"/>
  <c r="BE25"/>
  <c r="BE34"/>
  <c r="BK33" s="1"/>
  <c r="BB27" i="53"/>
  <c r="BE34"/>
  <c r="BB27" i="52"/>
  <c r="BE13"/>
  <c r="BE19"/>
  <c r="BE25"/>
  <c r="BE22" i="51"/>
  <c r="BE18" i="12"/>
  <c r="BE19" s="1"/>
  <c r="BE30"/>
  <c r="BE31" s="1"/>
  <c r="BB12" i="41"/>
  <c r="BC12"/>
  <c r="BF12"/>
  <c r="BH12"/>
  <c r="BE12"/>
  <c r="BE10"/>
  <c r="BE25" i="12"/>
  <c r="BE33"/>
  <c r="BF21"/>
  <c r="BI21" s="1"/>
  <c r="BC12"/>
  <c r="BF12"/>
  <c r="BH12"/>
  <c r="BC33"/>
  <c r="BE10"/>
  <c r="BB27" i="41"/>
  <c r="BC24"/>
  <c r="BF24"/>
  <c r="BH24"/>
  <c r="BE24"/>
  <c r="BC33"/>
  <c r="BF33"/>
  <c r="BI9"/>
  <c r="BC30"/>
  <c r="BF30"/>
  <c r="BC15"/>
  <c r="BF15"/>
  <c r="BH15"/>
  <c r="BE15"/>
  <c r="BH30"/>
  <c r="BE30"/>
  <c r="BC27"/>
  <c r="BF27"/>
  <c r="BB6"/>
  <c r="BH15" i="12"/>
  <c r="BI15" s="1"/>
  <c r="BE15"/>
  <c r="BC18" i="41"/>
  <c r="BF18"/>
  <c r="BB33"/>
  <c r="BB24"/>
  <c r="BB21"/>
  <c r="BB18"/>
  <c r="BH33"/>
  <c r="BI33" s="1"/>
  <c r="BE33"/>
  <c r="BB15"/>
  <c r="BH27"/>
  <c r="BE27"/>
  <c r="BE28" s="1"/>
  <c r="BF21"/>
  <c r="BC21"/>
  <c r="BH21"/>
  <c r="BE21"/>
  <c r="BH18"/>
  <c r="BE18"/>
  <c r="BB9"/>
  <c r="BE7"/>
  <c r="BI6"/>
  <c r="BF33" i="12"/>
  <c r="BB27"/>
  <c r="BB24"/>
  <c r="BH33"/>
  <c r="BB21"/>
  <c r="BB18"/>
  <c r="BB15"/>
  <c r="BC27"/>
  <c r="BE28" s="1"/>
  <c r="BH27"/>
  <c r="BI27" s="1"/>
  <c r="BB12"/>
  <c r="BE22"/>
  <c r="BI9"/>
  <c r="BB9"/>
  <c r="BI24"/>
  <c r="BI6"/>
  <c r="BB6"/>
  <c r="BE7"/>
  <c r="BB30" i="41"/>
  <c r="BK21" i="40"/>
  <c r="BB27"/>
  <c r="BK9"/>
  <c r="BB30"/>
  <c r="BK30" s="1"/>
  <c r="BE13"/>
  <c r="BK12" s="1"/>
  <c r="BK15"/>
  <c r="BE19"/>
  <c r="BK18" s="1"/>
  <c r="BE34"/>
  <c r="BK33" s="1"/>
  <c r="BE19" i="54" l="1"/>
  <c r="BE16"/>
  <c r="BE22"/>
  <c r="BI15"/>
  <c r="BI27"/>
  <c r="BK27" s="1"/>
  <c r="BI33" i="53"/>
  <c r="BK33" s="1"/>
  <c r="BI21"/>
  <c r="BE25"/>
  <c r="BI24"/>
  <c r="BE16"/>
  <c r="BE22"/>
  <c r="BI30"/>
  <c r="BK30" s="1"/>
  <c r="BK9"/>
  <c r="BE16" i="51"/>
  <c r="BK6"/>
  <c r="BI21" i="56"/>
  <c r="BE28"/>
  <c r="BK27" s="1"/>
  <c r="BI24"/>
  <c r="BK24" s="1"/>
  <c r="BI15"/>
  <c r="BE22"/>
  <c r="BE19"/>
  <c r="BE13"/>
  <c r="BK12" s="1"/>
  <c r="BE16"/>
  <c r="BI33"/>
  <c r="BK33" s="1"/>
  <c r="BE31"/>
  <c r="BK30" s="1"/>
  <c r="BE16" i="12"/>
  <c r="BK15" s="1"/>
  <c r="BE13"/>
  <c r="BE31" i="52"/>
  <c r="BE19" i="55"/>
  <c r="BK9" i="52"/>
  <c r="BK15"/>
  <c r="BE16" i="55"/>
  <c r="BE34" i="52"/>
  <c r="BI33"/>
  <c r="BK27" i="40"/>
  <c r="BI21" i="52"/>
  <c r="BA18" i="10"/>
  <c r="AZ21" s="1"/>
  <c r="BE15" i="11"/>
  <c r="BJ33" i="40"/>
  <c r="BI18" i="53"/>
  <c r="BK9" i="51"/>
  <c r="BE21" i="11"/>
  <c r="BJ18" i="40"/>
  <c r="BI12" i="12"/>
  <c r="BE18" i="11"/>
  <c r="AU28" i="10"/>
  <c r="BA27" s="1"/>
  <c r="AZ27" s="1"/>
  <c r="BE24" i="11"/>
  <c r="BE28" i="55"/>
  <c r="AZ12" i="10"/>
  <c r="BE12" i="11"/>
  <c r="BE6"/>
  <c r="BE9"/>
  <c r="BE31" i="55"/>
  <c r="BI30"/>
  <c r="BI18" i="56"/>
  <c r="BE34" i="51"/>
  <c r="BE31"/>
  <c r="BI18"/>
  <c r="BE19"/>
  <c r="BI33"/>
  <c r="BK33" s="1"/>
  <c r="BI24"/>
  <c r="BI30"/>
  <c r="BE28"/>
  <c r="BI27"/>
  <c r="BI15"/>
  <c r="BK15" s="1"/>
  <c r="BE25"/>
  <c r="BK12"/>
  <c r="BK21"/>
  <c r="BI30" i="41"/>
  <c r="BI27"/>
  <c r="BK27" s="1"/>
  <c r="BE19"/>
  <c r="BK30" i="54"/>
  <c r="BK24"/>
  <c r="BK12"/>
  <c r="BK21"/>
  <c r="BK6"/>
  <c r="BK12" i="53"/>
  <c r="BK27"/>
  <c r="BE19"/>
  <c r="BK6"/>
  <c r="BK15"/>
  <c r="BK9" i="54"/>
  <c r="BI18"/>
  <c r="BK9" i="56"/>
  <c r="BK6"/>
  <c r="BK24" i="52"/>
  <c r="BE28"/>
  <c r="BI27"/>
  <c r="BK9" i="55"/>
  <c r="BK6"/>
  <c r="BK18" i="52"/>
  <c r="BE34" i="55"/>
  <c r="BK33" s="1"/>
  <c r="BK24"/>
  <c r="BK12"/>
  <c r="BK30" i="52"/>
  <c r="BE22" i="55"/>
  <c r="BK21" s="1"/>
  <c r="BE22" i="52"/>
  <c r="BK33"/>
  <c r="BK6"/>
  <c r="BK18" i="55"/>
  <c r="BK27"/>
  <c r="BK15"/>
  <c r="BK12" i="52"/>
  <c r="BE16" i="41"/>
  <c r="BI18"/>
  <c r="BI15"/>
  <c r="BK9"/>
  <c r="BI12"/>
  <c r="BE34"/>
  <c r="BK33" s="1"/>
  <c r="BE25"/>
  <c r="BE31"/>
  <c r="BE13"/>
  <c r="BE34" i="12"/>
  <c r="BI24" i="41"/>
  <c r="BE22"/>
  <c r="BK6"/>
  <c r="BK21" i="12"/>
  <c r="BI33"/>
  <c r="BK30"/>
  <c r="BI21" i="41"/>
  <c r="BK18" i="12"/>
  <c r="BK24"/>
  <c r="BK27"/>
  <c r="BK9"/>
  <c r="BK6"/>
  <c r="BJ12" i="40"/>
  <c r="BJ6"/>
  <c r="BJ30"/>
  <c r="BJ24"/>
  <c r="BJ21"/>
  <c r="BJ15"/>
  <c r="BJ27"/>
  <c r="BJ9"/>
  <c r="BK18" i="54" l="1"/>
  <c r="BJ6" s="1"/>
  <c r="BK15"/>
  <c r="BK18" i="53"/>
  <c r="BK21"/>
  <c r="BK24"/>
  <c r="BK18" i="51"/>
  <c r="BK21" i="56"/>
  <c r="BK15"/>
  <c r="BJ15" s="1"/>
  <c r="BK18"/>
  <c r="BK12" i="12"/>
  <c r="BK21" i="52"/>
  <c r="BK27"/>
  <c r="BJ24" s="1"/>
  <c r="AZ24" i="10"/>
  <c r="AZ15"/>
  <c r="AZ18"/>
  <c r="AZ6"/>
  <c r="AZ9"/>
  <c r="BK30" i="55"/>
  <c r="BJ12" s="1"/>
  <c r="BK30" i="51"/>
  <c r="BK24"/>
  <c r="BK27"/>
  <c r="BK30" i="41"/>
  <c r="BK18"/>
  <c r="BK15"/>
  <c r="BK33" i="12"/>
  <c r="BJ9" i="52"/>
  <c r="BJ24" i="55"/>
  <c r="BJ18" i="52"/>
  <c r="BJ21" i="54"/>
  <c r="BJ33" i="52"/>
  <c r="BK24" i="41"/>
  <c r="BK12"/>
  <c r="BK21"/>
  <c r="BJ30" i="54" l="1"/>
  <c r="BJ27"/>
  <c r="BJ33"/>
  <c r="BJ12"/>
  <c r="BJ15"/>
  <c r="BJ24"/>
  <c r="BJ18"/>
  <c r="BJ9"/>
  <c r="BJ15" i="53"/>
  <c r="BJ27"/>
  <c r="BJ12"/>
  <c r="BJ9"/>
  <c r="BJ33"/>
  <c r="BJ18"/>
  <c r="BJ30"/>
  <c r="BJ6"/>
  <c r="BJ21"/>
  <c r="BJ24"/>
  <c r="BJ9" i="51"/>
  <c r="BJ18" i="56"/>
  <c r="BJ9"/>
  <c r="BJ21"/>
  <c r="BJ33"/>
  <c r="BJ12"/>
  <c r="BJ6"/>
  <c r="BJ30"/>
  <c r="BJ24"/>
  <c r="BJ27"/>
  <c r="BJ9" i="12"/>
  <c r="BJ27" i="52"/>
  <c r="BJ15"/>
  <c r="BJ6"/>
  <c r="BJ30"/>
  <c r="BJ21"/>
  <c r="BJ12"/>
  <c r="BJ9" i="55"/>
  <c r="BJ33"/>
  <c r="BJ30"/>
  <c r="BJ15"/>
  <c r="BJ21"/>
  <c r="BJ18"/>
  <c r="BJ6"/>
  <c r="BJ27"/>
  <c r="BJ12" i="51"/>
  <c r="BJ33"/>
  <c r="BJ15"/>
  <c r="BJ21"/>
  <c r="BJ24"/>
  <c r="BJ27"/>
  <c r="BJ18"/>
  <c r="BJ6"/>
  <c r="BJ30"/>
  <c r="BJ6" i="12"/>
  <c r="BJ33"/>
  <c r="BJ24"/>
  <c r="BJ27"/>
  <c r="BJ18"/>
  <c r="BJ21"/>
  <c r="BJ12"/>
  <c r="BJ30"/>
  <c r="BJ15"/>
  <c r="BJ6" i="41"/>
  <c r="BJ21"/>
  <c r="BJ15"/>
  <c r="BJ30"/>
  <c r="BJ9"/>
  <c r="BJ24"/>
  <c r="BJ27"/>
  <c r="BJ33"/>
  <c r="BJ12"/>
  <c r="BJ18"/>
</calcChain>
</file>

<file path=xl/sharedStrings.xml><?xml version="1.0" encoding="utf-8"?>
<sst xmlns="http://schemas.openxmlformats.org/spreadsheetml/2006/main" count="4765" uniqueCount="236">
  <si>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</si>
  <si>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</si>
  <si>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</si>
  <si>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</si>
  <si>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</si>
  <si>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</si>
  <si>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</si>
  <si>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</si>
  <si>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</si>
  <si>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</si>
  <si>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</si>
  <si>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</si>
  <si>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</si>
  <si>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</si>
  <si>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</si>
  <si>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</si>
  <si>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</si>
  <si>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</si>
  <si>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</si>
  <si>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</si>
  <si>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</si>
  <si>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</si>
  <si>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</si>
  <si>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</si>
  <si>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</si>
  <si>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</si>
  <si>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</si>
  <si>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</si>
  <si>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</si>
  <si>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</si>
  <si>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</si>
  <si>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</si>
  <si>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</si>
  <si>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</si>
  <si>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</si>
  <si>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</si>
  <si>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</si>
  <si>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</si>
  <si>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</si>
  <si>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</si>
  <si>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</si>
  <si>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</si>
  <si>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</si>
  <si>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</si>
  <si>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</si>
  <si>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</si>
  <si>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</si>
  <si>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</si>
  <si>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</si>
  <si>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</si>
  <si>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</si>
  <si>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</si>
  <si>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</si>
  <si>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</si>
  <si>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</si>
  <si>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</si>
  <si>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</si>
  <si>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</si>
  <si>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</si>
  <si>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</si>
  <si>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</si>
  <si>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</si>
  <si>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</si>
  <si>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</si>
  <si>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</si>
  <si>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</si>
  <si>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千代田</t>
    <rPh sb="0" eb="3">
      <t>チヨダ</t>
    </rPh>
    <phoneticPr fontId="2"/>
  </si>
  <si>
    <t>-</t>
    <phoneticPr fontId="2"/>
  </si>
  <si>
    <t>－</t>
    <phoneticPr fontId="2"/>
  </si>
  <si>
    <t>　バドミントンクラブ</t>
    <phoneticPr fontId="2"/>
  </si>
  <si>
    <t>(</t>
    <phoneticPr fontId="2"/>
  </si>
  <si>
    <t>)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</si>
  <si>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</si>
  <si>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</si>
  <si>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</si>
  <si>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</si>
  <si>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</si>
  <si>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</si>
  <si>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</si>
  <si>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</si>
  <si>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</si>
  <si>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</si>
  <si>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</si>
  <si>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</si>
  <si>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</si>
  <si>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</si>
  <si>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</si>
  <si>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</si>
  <si>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</si>
  <si>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</si>
  <si>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</si>
  <si>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</si>
  <si>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</si>
  <si>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</si>
  <si>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</si>
  <si>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</si>
  <si>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</si>
  <si>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</si>
  <si>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</si>
  <si>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</si>
  <si>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</si>
  <si>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</si>
  <si>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</si>
  <si>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</si>
  <si>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</si>
  <si>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</si>
  <si>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</si>
  <si>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</si>
  <si>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</si>
  <si>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</si>
  <si>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</si>
  <si>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</si>
  <si>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</si>
  <si>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</si>
  <si>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</si>
  <si>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</si>
  <si>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</si>
  <si>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</si>
  <si>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</si>
  <si>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</si>
  <si>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</si>
  <si>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</si>
  <si>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</si>
  <si>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</si>
  <si>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</si>
  <si>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Ｇ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</si>
  <si>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</si>
  <si>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</si>
  <si>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</si>
  <si>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</si>
  <si>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山内オール</t>
    <rPh sb="0" eb="2">
      <t>ヤマウチ</t>
    </rPh>
    <phoneticPr fontId="2"/>
  </si>
  <si>
    <t>太良クラブ　A</t>
    <rPh sb="0" eb="2">
      <t>タラ</t>
    </rPh>
    <phoneticPr fontId="2"/>
  </si>
  <si>
    <t>肥前クラブ</t>
    <rPh sb="0" eb="2">
      <t>ヒゼン</t>
    </rPh>
    <phoneticPr fontId="2"/>
  </si>
  <si>
    <t>七山モンキ－ズ</t>
    <rPh sb="0" eb="2">
      <t>ナナヤマ</t>
    </rPh>
    <phoneticPr fontId="2"/>
  </si>
  <si>
    <t>嘉瀬クラブ</t>
    <rPh sb="0" eb="2">
      <t>カセ</t>
    </rPh>
    <phoneticPr fontId="2"/>
  </si>
  <si>
    <t>多久クラブ</t>
    <rPh sb="0" eb="2">
      <t>タク</t>
    </rPh>
    <phoneticPr fontId="2"/>
  </si>
  <si>
    <t>玄海</t>
    <rPh sb="0" eb="2">
      <t>ゲンカイ</t>
    </rPh>
    <phoneticPr fontId="2"/>
  </si>
  <si>
    <t>伊万里クラブ</t>
    <rPh sb="0" eb="3">
      <t>イマリ</t>
    </rPh>
    <phoneticPr fontId="2"/>
  </si>
  <si>
    <t>若楠アミーゴ</t>
    <rPh sb="0" eb="2">
      <t>ワカクス</t>
    </rPh>
    <phoneticPr fontId="2"/>
  </si>
  <si>
    <t>北川副</t>
    <rPh sb="0" eb="1">
      <t>キタ</t>
    </rPh>
    <rPh sb="1" eb="3">
      <t>カワソエ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</si>
  <si>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</si>
  <si>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千代田クラブ</t>
    <rPh sb="0" eb="3">
      <t>チヨダ</t>
    </rPh>
    <phoneticPr fontId="2"/>
  </si>
  <si>
    <t>循誘クラブ</t>
    <rPh sb="0" eb="2">
      <t>ジュンユウ</t>
    </rPh>
    <phoneticPr fontId="2"/>
  </si>
  <si>
    <t>ＡＭＣ</t>
    <phoneticPr fontId="2"/>
  </si>
  <si>
    <t>北方エンゼルス</t>
    <rPh sb="0" eb="2">
      <t>キタガタ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</si>
  <si>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</si>
  <si>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宮島醤油</t>
    <rPh sb="0" eb="2">
      <t>ミヤジマ</t>
    </rPh>
    <rPh sb="2" eb="4">
      <t>ショウユ</t>
    </rPh>
    <phoneticPr fontId="2"/>
  </si>
  <si>
    <t>久保田クラブ</t>
    <rPh sb="0" eb="3">
      <t>クボタ</t>
    </rPh>
    <phoneticPr fontId="2"/>
  </si>
  <si>
    <t>カチガラス</t>
    <phoneticPr fontId="2"/>
  </si>
  <si>
    <t>小城クラブ</t>
    <rPh sb="0" eb="2">
      <t>オギ</t>
    </rPh>
    <phoneticPr fontId="2"/>
  </si>
  <si>
    <t>有田</t>
    <rPh sb="0" eb="2">
      <t>アリタ</t>
    </rPh>
    <phoneticPr fontId="2"/>
  </si>
  <si>
    <t>佐賀大学　Ｂ</t>
    <rPh sb="0" eb="2">
      <t>サガ</t>
    </rPh>
    <rPh sb="2" eb="4">
      <t>ダイガク</t>
    </rPh>
    <phoneticPr fontId="2"/>
  </si>
  <si>
    <t>ＳＢクラブ</t>
    <phoneticPr fontId="2"/>
  </si>
  <si>
    <t>ＳＵＭＣＯ</t>
    <phoneticPr fontId="2"/>
  </si>
  <si>
    <t>川副ＯＢ会</t>
    <rPh sb="0" eb="2">
      <t>カワソエ</t>
    </rPh>
    <rPh sb="4" eb="5">
      <t>カイ</t>
    </rPh>
    <phoneticPr fontId="2"/>
  </si>
  <si>
    <t>シニア</t>
    <phoneticPr fontId="2"/>
  </si>
  <si>
    <t>ジャンボ</t>
    <phoneticPr fontId="2"/>
  </si>
  <si>
    <t>Ｓ　Ｃ</t>
    <phoneticPr fontId="2"/>
  </si>
  <si>
    <t>浜クラブ</t>
    <rPh sb="0" eb="1">
      <t>ハマ</t>
    </rPh>
    <phoneticPr fontId="2"/>
  </si>
  <si>
    <t>小柳記念病院</t>
    <rPh sb="0" eb="2">
      <t>コヤナギ</t>
    </rPh>
    <rPh sb="2" eb="4">
      <t>キネン</t>
    </rPh>
    <rPh sb="4" eb="6">
      <t>ビョウイン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</si>
  <si>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</si>
  <si>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</si>
  <si>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</si>
  <si>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</si>
  <si>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</si>
  <si>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CLUB  ZERO A</t>
    <phoneticPr fontId="2"/>
  </si>
  <si>
    <t>Ｆ</t>
    <phoneticPr fontId="2"/>
  </si>
  <si>
    <t>Ｇ</t>
    <phoneticPr fontId="2"/>
  </si>
  <si>
    <t>Ｈ</t>
    <phoneticPr fontId="2"/>
  </si>
  <si>
    <t>　</t>
    <phoneticPr fontId="2"/>
  </si>
  <si>
    <t>I</t>
    <phoneticPr fontId="2"/>
  </si>
  <si>
    <t>J</t>
    <phoneticPr fontId="2"/>
  </si>
  <si>
    <t>Ｃｒａｚｙ</t>
    <phoneticPr fontId="2"/>
  </si>
  <si>
    <t>Ｏｅｎｇｅ</t>
    <phoneticPr fontId="2"/>
  </si>
  <si>
    <t>　　スターズ</t>
    <phoneticPr fontId="2"/>
  </si>
  <si>
    <t>城西ウエンズ</t>
    <rPh sb="0" eb="2">
      <t>ジョウサイ</t>
    </rPh>
    <phoneticPr fontId="2"/>
  </si>
  <si>
    <t>ダイナマイト １</t>
    <phoneticPr fontId="2"/>
  </si>
  <si>
    <t>　　　　　　　ＢＣ</t>
    <phoneticPr fontId="2"/>
  </si>
  <si>
    <t>浜玉</t>
    <rPh sb="0" eb="2">
      <t>ハマタマ</t>
    </rPh>
    <phoneticPr fontId="2"/>
  </si>
  <si>
    <t>フェニックス</t>
  </si>
  <si>
    <t>デイズ</t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</si>
  <si>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</si>
  <si>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Ａ</t>
    <phoneticPr fontId="2"/>
  </si>
  <si>
    <t>火曜クラブ　Ａ</t>
    <phoneticPr fontId="2"/>
  </si>
  <si>
    <t>佐賀大学　Ａ</t>
    <rPh sb="0" eb="2">
      <t>サガ</t>
    </rPh>
    <rPh sb="2" eb="4">
      <t>ダイガク</t>
    </rPh>
    <phoneticPr fontId="2"/>
  </si>
  <si>
    <t>平成30年度(第32回)佐賀県バドミントンリーグ  男子２部成績表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</si>
  <si>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遊羽根会</t>
    <rPh sb="0" eb="1">
      <t>アソ</t>
    </rPh>
    <rPh sb="3" eb="4">
      <t>カイ</t>
    </rPh>
    <phoneticPr fontId="2"/>
  </si>
  <si>
    <t>鍋島クラブ　ＡZ</t>
    <rPh sb="0" eb="2">
      <t>ナベシマ</t>
    </rPh>
    <phoneticPr fontId="2"/>
  </si>
  <si>
    <t>北川副バドクラブ</t>
    <rPh sb="0" eb="1">
      <t>キタ</t>
    </rPh>
    <rPh sb="1" eb="3">
      <t>カワソエ</t>
    </rPh>
    <phoneticPr fontId="2"/>
  </si>
  <si>
    <t>佐賀大学ＯＢ</t>
    <rPh sb="0" eb="2">
      <t>サガ</t>
    </rPh>
    <rPh sb="2" eb="4">
      <t>ダイガク</t>
    </rPh>
    <phoneticPr fontId="2"/>
  </si>
  <si>
    <t>目達原クラブ　Ａ</t>
    <rPh sb="0" eb="3">
      <t>メタバル</t>
    </rPh>
    <phoneticPr fontId="2"/>
  </si>
  <si>
    <t>ツヨぽんず</t>
    <phoneticPr fontId="2"/>
  </si>
  <si>
    <t>傾奇御免</t>
    <rPh sb="0" eb="2">
      <t>カブキ</t>
    </rPh>
    <rPh sb="2" eb="4">
      <t>ゴメン</t>
    </rPh>
    <phoneticPr fontId="2"/>
  </si>
  <si>
    <t>Ｍｅｄｓ</t>
    <phoneticPr fontId="2"/>
  </si>
  <si>
    <t>平成30年度(第32回)佐賀県バドミントンリーグ  男子５部成績表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</si>
  <si>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ＣＭＢ（佐賀）</t>
    <rPh sb="4" eb="6">
      <t>サガ</t>
    </rPh>
    <phoneticPr fontId="2"/>
  </si>
  <si>
    <t>太良クラブ　Ｂ</t>
    <rPh sb="0" eb="2">
      <t>タラ</t>
    </rPh>
    <phoneticPr fontId="2"/>
  </si>
  <si>
    <t>朝日町</t>
    <rPh sb="0" eb="2">
      <t>アサヒ</t>
    </rPh>
    <rPh sb="2" eb="3">
      <t>マチ</t>
    </rPh>
    <phoneticPr fontId="2"/>
  </si>
  <si>
    <t>ＲＥＤＳＴＡＲ</t>
    <phoneticPr fontId="2"/>
  </si>
  <si>
    <t>平成30年度(第32回)佐賀県バドミントンリーグ  男子６部成績表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</si>
  <si>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山内ジュニア</t>
    <rPh sb="0" eb="2">
      <t>ヤマウチ</t>
    </rPh>
    <phoneticPr fontId="2"/>
  </si>
  <si>
    <t>目達原クラブ　Ｂ</t>
    <rPh sb="0" eb="3">
      <t>メタバル</t>
    </rPh>
    <phoneticPr fontId="2"/>
  </si>
  <si>
    <t>ＰＡＤＤＬＥ</t>
    <phoneticPr fontId="2"/>
  </si>
  <si>
    <t>平成30年度(第32回)佐賀県バドミントンリーグ  男子７部成績表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</si>
  <si>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Ｈａｅｒｔ　Ｂｅａｔ</t>
    <phoneticPr fontId="2"/>
  </si>
  <si>
    <t>巨勢</t>
    <rPh sb="0" eb="2">
      <t>コセ</t>
    </rPh>
    <phoneticPr fontId="2"/>
  </si>
  <si>
    <t>バドミントンクラブ</t>
    <phoneticPr fontId="2"/>
  </si>
  <si>
    <t>佐賀市役所　Ａ</t>
    <rPh sb="0" eb="5">
      <t>サガシヤクショ</t>
    </rPh>
    <phoneticPr fontId="2"/>
  </si>
  <si>
    <t>火曜クラブ　Ｂ</t>
    <rPh sb="0" eb="2">
      <t>カヨウ</t>
    </rPh>
    <phoneticPr fontId="2"/>
  </si>
  <si>
    <t>バドミントンクラブＢ</t>
    <phoneticPr fontId="2"/>
  </si>
  <si>
    <t>ホワイトストーンズ</t>
    <phoneticPr fontId="2"/>
  </si>
  <si>
    <t>ヨワネックス</t>
    <phoneticPr fontId="2"/>
  </si>
  <si>
    <t>バドミントンクラブＢ</t>
    <phoneticPr fontId="2"/>
  </si>
  <si>
    <t>佐賀市役所　Ｂ</t>
    <rPh sb="0" eb="5">
      <t>サガシヤクショ</t>
    </rPh>
    <phoneticPr fontId="2"/>
  </si>
  <si>
    <t>ＳＵＭＣＯ　Ｂ</t>
    <phoneticPr fontId="2"/>
  </si>
  <si>
    <t>ダイナマイト　３</t>
    <phoneticPr fontId="2"/>
  </si>
  <si>
    <t>佐賀大学　Ｃ</t>
    <rPh sb="0" eb="2">
      <t>サガ</t>
    </rPh>
    <rPh sb="2" eb="4">
      <t>ダイガク</t>
    </rPh>
    <phoneticPr fontId="2"/>
  </si>
  <si>
    <t>ＳＰ　Ｂａｎｄ</t>
    <phoneticPr fontId="2"/>
  </si>
  <si>
    <t>平成30年度(第32回)佐賀県バドミントンリーグ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</si>
  <si>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男子８部成績表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</si>
  <si>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我流羽根球団Ｂ</t>
    <rPh sb="0" eb="2">
      <t>ガリュウ</t>
    </rPh>
    <rPh sb="2" eb="4">
      <t>ハネ</t>
    </rPh>
    <rPh sb="4" eb="6">
      <t>キュウダン</t>
    </rPh>
    <phoneticPr fontId="2"/>
  </si>
  <si>
    <t>鍋島クラブ　Ｘ</t>
    <rPh sb="0" eb="2">
      <t>ナベシマ</t>
    </rPh>
    <phoneticPr fontId="2"/>
  </si>
  <si>
    <t>ハドキチクラブ</t>
    <phoneticPr fontId="2"/>
  </si>
  <si>
    <t>CLUB ZERO  B</t>
    <phoneticPr fontId="2"/>
  </si>
  <si>
    <t>ムーヴ</t>
    <phoneticPr fontId="2"/>
  </si>
  <si>
    <t>佐大教職員　Ａ</t>
    <rPh sb="0" eb="1">
      <t>サ</t>
    </rPh>
    <rPh sb="1" eb="2">
      <t>ダイ</t>
    </rPh>
    <rPh sb="2" eb="5">
      <t>キョウショクイン</t>
    </rPh>
    <phoneticPr fontId="2"/>
  </si>
  <si>
    <t>ダイナマイト　２</t>
    <phoneticPr fontId="2"/>
  </si>
  <si>
    <t>平成30年度(第32回)佐賀県バドミントンリーグ  男子３部成績表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</si>
  <si>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平成30年度(第32回)佐賀県バドミントンリーグ  男子４部成績表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</si>
  <si>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A</t>
    <phoneticPr fontId="2"/>
  </si>
  <si>
    <t>佐賀県庁</t>
    <rPh sb="0" eb="3">
      <t>サガケン</t>
    </rPh>
    <rPh sb="3" eb="4">
      <t>チョウ</t>
    </rPh>
    <phoneticPr fontId="2"/>
  </si>
  <si>
    <t>Ｓ．ⅰ．Ｃ</t>
    <phoneticPr fontId="2"/>
  </si>
  <si>
    <t>城西</t>
    <rPh sb="0" eb="2">
      <t>ジョウサイ</t>
    </rPh>
    <phoneticPr fontId="2"/>
  </si>
  <si>
    <t>　 オールデイズ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</si>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</sst>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  <numFmt numFmtId="182" formatCode="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3" fillId="0" borderId="17" xfId="0" applyFont="1" applyBorder="1" applyAlignment="1">
      <alignment horizontal="right"/>
    </xf>
    <xf numFmtId="49" fontId="4" fillId="0" borderId="0" xfId="0" applyNumberFormat="1" applyFont="1"/>
    <xf numFmtId="0" fontId="4" fillId="0" borderId="3" xfId="0" quotePrefix="1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0" xfId="0" applyFont="1"/>
    <xf numFmtId="0" fontId="4" fillId="2" borderId="25" xfId="0" applyFont="1" applyFill="1" applyBorder="1"/>
    <xf numFmtId="0" fontId="4" fillId="3" borderId="25" xfId="0" applyFont="1" applyFill="1" applyBorder="1"/>
    <xf numFmtId="0" fontId="4" fillId="4" borderId="25" xfId="0" applyFont="1" applyFill="1" applyBorder="1"/>
    <xf numFmtId="0" fontId="4" fillId="0" borderId="1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2" fillId="0" borderId="2" xfId="0" applyFont="1" applyBorder="1"/>
    <xf numFmtId="0" fontId="13" fillId="5" borderId="0" xfId="0" applyFont="1" applyFill="1" applyBorder="1"/>
    <xf numFmtId="0" fontId="13" fillId="5" borderId="20" xfId="0" applyFont="1" applyFill="1" applyBorder="1"/>
    <xf numFmtId="0" fontId="13" fillId="5" borderId="18" xfId="0" applyFont="1" applyFill="1" applyBorder="1"/>
    <xf numFmtId="0" fontId="13" fillId="5" borderId="14" xfId="0" applyFont="1" applyFill="1" applyBorder="1"/>
    <xf numFmtId="0" fontId="13" fillId="5" borderId="27" xfId="0" applyFont="1" applyFill="1" applyBorder="1"/>
    <xf numFmtId="0" fontId="13" fillId="5" borderId="29" xfId="0" applyFont="1" applyFill="1" applyBorder="1"/>
    <xf numFmtId="0" fontId="13" fillId="5" borderId="28" xfId="0" applyFont="1" applyFill="1" applyBorder="1"/>
    <xf numFmtId="182" fontId="0" fillId="0" borderId="0" xfId="0" applyNumberFormat="1"/>
    <xf numFmtId="0" fontId="3" fillId="0" borderId="9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3" xfId="0" applyFont="1" applyBorder="1" applyAlignment="1">
      <alignment horizontal="right"/>
    </xf>
    <xf numFmtId="182" fontId="0" fillId="0" borderId="0" xfId="0" quotePrefix="1" applyNumberFormat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12424" name="Line 2"/>
        <xdr:cNvSpPr>
          <a:spLocks noChangeShapeType="1"/>
        </xdr:cNvSpPr>
      </xdr:nvSpPr>
      <xdr:spPr bwMode="auto">
        <a:xfrm>
          <a:off x="1006474" y="733424"/>
          <a:ext cx="6981825" cy="5311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12468" name="直線コネクタ 2"/>
        <xdr:cNvCxnSpPr>
          <a:cxnSpLocks noChangeShapeType="1"/>
          <a:endCxn id="12424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1451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11452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34925</xdr:rowOff>
    </xdr:from>
    <xdr:to>
      <xdr:col>51</xdr:col>
      <xdr:colOff>0</xdr:colOff>
      <xdr:row>33</xdr:row>
      <xdr:rowOff>152400</xdr:rowOff>
    </xdr:to>
    <xdr:cxnSp macro="">
      <xdr:nvCxnSpPr>
        <xdr:cNvPr id="3" name="直線コネクタ 2"/>
        <xdr:cNvCxnSpPr>
          <a:cxnSpLocks noChangeShapeType="1"/>
        </xdr:cNvCxnSpPr>
      </xdr:nvCxnSpPr>
      <xdr:spPr bwMode="auto">
        <a:xfrm>
          <a:off x="1003300" y="746125"/>
          <a:ext cx="6985000" cy="54006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974725</xdr:colOff>
      <xdr:row>4</xdr:row>
      <xdr:rowOff>19050</xdr:rowOff>
    </xdr:to>
    <xdr:cxnSp macro="">
      <xdr:nvCxnSpPr>
        <xdr:cNvPr id="4" name="直線コネクタ 3"/>
        <xdr:cNvCxnSpPr>
          <a:cxnSpLocks noChangeShapeType="1"/>
        </xdr:cNvCxnSpPr>
      </xdr:nvCxnSpPr>
      <xdr:spPr bwMode="auto">
        <a:xfrm>
          <a:off x="0" y="365125"/>
          <a:ext cx="974725" cy="3651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opLeftCell="A7" zoomScale="75" zoomScaleNormal="75" workbookViewId="0">
      <selection activeCell="AT32" sqref="AT32"/>
    </sheetView>
  </sheetViews>
  <sheetFormatPr defaultRowHeight="13.5"/>
  <cols>
    <col min="1" max="1" width="13.125" style="14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218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0"/>
      <c r="B3" s="10"/>
      <c r="C3" s="11"/>
      <c r="D3" s="11" t="s">
        <v>37</v>
      </c>
      <c r="E3" s="11"/>
      <c r="F3" s="11"/>
      <c r="G3" s="10"/>
      <c r="H3" s="11"/>
      <c r="I3" s="11" t="s">
        <v>38</v>
      </c>
      <c r="J3" s="11"/>
      <c r="K3" s="11"/>
      <c r="L3" s="10"/>
      <c r="M3" s="11"/>
      <c r="N3" s="11" t="s">
        <v>39</v>
      </c>
      <c r="O3" s="11"/>
      <c r="P3" s="11"/>
      <c r="Q3" s="10"/>
      <c r="R3" s="11"/>
      <c r="S3" s="11" t="s">
        <v>40</v>
      </c>
      <c r="T3" s="11"/>
      <c r="U3" s="11"/>
      <c r="V3" s="10"/>
      <c r="W3" s="11"/>
      <c r="X3" s="11" t="s">
        <v>41</v>
      </c>
      <c r="Y3" s="11"/>
      <c r="Z3" s="11"/>
      <c r="AA3" s="10"/>
      <c r="AB3" s="11"/>
      <c r="AC3" s="11" t="s">
        <v>42</v>
      </c>
      <c r="AD3" s="11"/>
      <c r="AE3" s="11"/>
      <c r="AF3" s="10"/>
      <c r="AG3" s="11"/>
      <c r="AH3" s="11" t="s">
        <v>43</v>
      </c>
      <c r="AI3" s="11"/>
      <c r="AJ3" s="11"/>
      <c r="AK3" s="10"/>
      <c r="AL3" s="11"/>
      <c r="AM3" s="11" t="s">
        <v>44</v>
      </c>
      <c r="AN3" s="11"/>
      <c r="AO3" s="11"/>
      <c r="AP3" s="10"/>
      <c r="AQ3" s="11"/>
      <c r="AR3" s="11" t="s">
        <v>45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1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47</v>
      </c>
      <c r="BD4" s="20"/>
      <c r="BE4" s="20"/>
      <c r="BF4" s="22" t="s">
        <v>48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160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52" t="s">
        <v>176</v>
      </c>
      <c r="B6" s="28"/>
      <c r="C6" s="29"/>
      <c r="D6" s="137"/>
      <c r="E6" s="29"/>
      <c r="F6" s="29"/>
      <c r="G6" s="28"/>
      <c r="H6" s="67"/>
      <c r="I6" s="67" t="s">
        <v>51</v>
      </c>
      <c r="J6" s="67"/>
      <c r="K6" s="30"/>
      <c r="L6" s="28"/>
      <c r="M6" s="67">
        <v>0</v>
      </c>
      <c r="N6" s="67" t="s">
        <v>51</v>
      </c>
      <c r="O6" s="67">
        <v>3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/>
      <c r="AC6" s="67" t="s">
        <v>28</v>
      </c>
      <c r="AD6" s="67"/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3</v>
      </c>
      <c r="AM6" s="67" t="s">
        <v>51</v>
      </c>
      <c r="AN6" s="67">
        <v>0</v>
      </c>
      <c r="AO6" s="30"/>
      <c r="AP6" s="28"/>
      <c r="AQ6" s="67">
        <v>1</v>
      </c>
      <c r="AR6" s="67" t="s">
        <v>51</v>
      </c>
      <c r="AS6" s="67">
        <v>2</v>
      </c>
      <c r="AT6" s="29"/>
      <c r="AU6" s="28"/>
      <c r="AV6" s="67"/>
      <c r="AW6" s="67" t="s">
        <v>51</v>
      </c>
      <c r="AX6" s="67"/>
      <c r="AY6" s="29"/>
      <c r="AZ6" s="82">
        <f>+B5+G5+L5+Q5+V5+AA5+AF5+AK5+AP5+AU5</f>
        <v>12</v>
      </c>
      <c r="BA6" s="35">
        <f>+C5+H5+M5+R5+W5+AB5+AG5+AL5+AQ5+AV5</f>
        <v>2</v>
      </c>
      <c r="BB6" s="36">
        <f>+AZ6+BA6</f>
        <v>14</v>
      </c>
      <c r="BC6" s="35">
        <f>+C6+H6+M6+R6+W6+AB6+AG6+AL6+AQ6+AV6</f>
        <v>8</v>
      </c>
      <c r="BD6" s="35" t="s">
        <v>31</v>
      </c>
      <c r="BE6" s="35">
        <f>+E6+J6+O6+T6+Y6+AD6+AI6+AN6+AS6+AX6</f>
        <v>10</v>
      </c>
      <c r="BF6" s="37">
        <f>+C7+H7+M7+R7+W7+AB7+AG7+AL7+AQ7+AV7</f>
        <v>19</v>
      </c>
      <c r="BG6" s="35" t="s">
        <v>31</v>
      </c>
      <c r="BH6" s="36">
        <f>+E7+J7+O7+T7+Y7+AD7+AI7+AN7+AS7+AX7</f>
        <v>22</v>
      </c>
      <c r="BI6" s="83">
        <f>IF(BH6=0,"10.000",BF6/(BF6+BH6)*10)</f>
        <v>4.6341463414634152</v>
      </c>
      <c r="BJ6" s="153">
        <f>RANK(BK6,$BK$6:$BK$33)</f>
        <v>6</v>
      </c>
      <c r="BK6" s="38">
        <f>BB6*1000+BA6*100+BE7*10+BI6</f>
        <v>14184.634146341463</v>
      </c>
    </row>
    <row r="7" spans="1:63" ht="14.25" customHeight="1">
      <c r="A7" s="143"/>
      <c r="B7" s="40"/>
      <c r="C7" s="41"/>
      <c r="D7" s="41"/>
      <c r="E7" s="41"/>
      <c r="F7" s="41"/>
      <c r="G7" s="40" t="s">
        <v>52</v>
      </c>
      <c r="H7" s="68"/>
      <c r="I7" s="68" t="s">
        <v>51</v>
      </c>
      <c r="J7" s="68"/>
      <c r="K7" s="42" t="s">
        <v>53</v>
      </c>
      <c r="L7" s="40" t="s">
        <v>52</v>
      </c>
      <c r="M7" s="68">
        <v>0</v>
      </c>
      <c r="N7" s="68" t="s">
        <v>51</v>
      </c>
      <c r="O7" s="68">
        <v>6</v>
      </c>
      <c r="P7" s="42" t="s">
        <v>53</v>
      </c>
      <c r="Q7" s="40" t="s">
        <v>29</v>
      </c>
      <c r="R7" s="68">
        <v>2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2</v>
      </c>
      <c r="X7" s="68" t="s">
        <v>28</v>
      </c>
      <c r="Y7" s="68">
        <v>5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5</v>
      </c>
      <c r="AH7" s="68" t="s">
        <v>28</v>
      </c>
      <c r="AI7" s="68">
        <v>2</v>
      </c>
      <c r="AJ7" s="42" t="s">
        <v>30</v>
      </c>
      <c r="AK7" s="40" t="s">
        <v>52</v>
      </c>
      <c r="AL7" s="68">
        <v>6</v>
      </c>
      <c r="AM7" s="68" t="s">
        <v>51</v>
      </c>
      <c r="AN7" s="68">
        <v>0</v>
      </c>
      <c r="AO7" s="42" t="s">
        <v>53</v>
      </c>
      <c r="AP7" s="40" t="s">
        <v>52</v>
      </c>
      <c r="AQ7" s="68">
        <v>4</v>
      </c>
      <c r="AR7" s="68" t="s">
        <v>51</v>
      </c>
      <c r="AS7" s="68">
        <v>5</v>
      </c>
      <c r="AT7" s="41" t="s">
        <v>53</v>
      </c>
      <c r="AU7" s="40" t="s">
        <v>52</v>
      </c>
      <c r="AV7" s="68"/>
      <c r="AW7" s="68" t="s">
        <v>51</v>
      </c>
      <c r="AX7" s="68"/>
      <c r="AY7" s="41" t="s">
        <v>53</v>
      </c>
      <c r="AZ7" s="84"/>
      <c r="BA7" s="85"/>
      <c r="BB7" s="86"/>
      <c r="BC7" s="85"/>
      <c r="BD7" s="85"/>
      <c r="BE7" s="87">
        <f>+BC6-BE6</f>
        <v>-2</v>
      </c>
      <c r="BF7" s="88"/>
      <c r="BG7" s="85"/>
      <c r="BH7" s="86"/>
      <c r="BI7" s="89"/>
      <c r="BJ7" s="154"/>
      <c r="BK7" s="90"/>
    </row>
    <row r="8" spans="1:63" ht="14.25" customHeight="1">
      <c r="A8" s="142" t="s">
        <v>161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53"/>
      <c r="BK8" s="38"/>
    </row>
    <row r="9" spans="1:63" ht="15" customHeight="1">
      <c r="A9" s="142" t="s">
        <v>130</v>
      </c>
      <c r="B9" s="28"/>
      <c r="C9" s="46">
        <f>J6</f>
        <v>0</v>
      </c>
      <c r="D9" s="29" t="s">
        <v>56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56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>
        <v>3</v>
      </c>
      <c r="AM9" s="67" t="s">
        <v>56</v>
      </c>
      <c r="AN9" s="67">
        <v>0</v>
      </c>
      <c r="AO9" s="29"/>
      <c r="AP9" s="28"/>
      <c r="AQ9" s="67">
        <v>3</v>
      </c>
      <c r="AR9" s="67" t="s">
        <v>56</v>
      </c>
      <c r="AS9" s="67">
        <v>0</v>
      </c>
      <c r="AT9" s="29"/>
      <c r="AU9" s="28"/>
      <c r="AV9" s="67">
        <v>3</v>
      </c>
      <c r="AW9" s="67" t="s">
        <v>56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6</v>
      </c>
      <c r="BB9" s="36">
        <f>+AZ9+BA9</f>
        <v>18</v>
      </c>
      <c r="BC9" s="35">
        <f>+C9+H9+M9+R9+W9+AB9+AG9+AL9+AQ9+AV9</f>
        <v>16</v>
      </c>
      <c r="BD9" s="35" t="s">
        <v>57</v>
      </c>
      <c r="BE9" s="35">
        <f>+E9+J9+O9+T9+Y9+AD9+AI9+AN9+AS9+AX9</f>
        <v>2</v>
      </c>
      <c r="BF9" s="37">
        <f>+C10+H10+M10+R10+W10+AB10+AG10+AL10+AQ10+AV10</f>
        <v>33</v>
      </c>
      <c r="BG9" s="35" t="s">
        <v>57</v>
      </c>
      <c r="BH9" s="36">
        <f>+E10+J10+O10+T10+Y10+AD10+AI10+AN10+AS10+AX10</f>
        <v>6</v>
      </c>
      <c r="BI9" s="83">
        <f>IF(BH9=0,"10.000",BF9/(BF9+BH9)*10)</f>
        <v>8.4615384615384617</v>
      </c>
      <c r="BJ9" s="153">
        <f>RANK(BK9,$BK$6:$BK$33)</f>
        <v>1</v>
      </c>
      <c r="BK9" s="38">
        <f>BB9*1000+BA9*100+BE10*10+BI9</f>
        <v>18748.461538461539</v>
      </c>
    </row>
    <row r="10" spans="1:63" ht="14.25" customHeight="1">
      <c r="A10" s="143" t="s">
        <v>174</v>
      </c>
      <c r="B10" s="40" t="s">
        <v>58</v>
      </c>
      <c r="C10" s="52">
        <f>J7</f>
        <v>0</v>
      </c>
      <c r="D10" s="41" t="s">
        <v>56</v>
      </c>
      <c r="E10" s="52">
        <f>H7</f>
        <v>0</v>
      </c>
      <c r="F10" s="42" t="s">
        <v>59</v>
      </c>
      <c r="G10" s="40"/>
      <c r="H10" s="41"/>
      <c r="I10" s="29"/>
      <c r="J10" s="29"/>
      <c r="K10" s="29"/>
      <c r="L10" s="28" t="s">
        <v>58</v>
      </c>
      <c r="M10" s="67"/>
      <c r="N10" s="67" t="s">
        <v>56</v>
      </c>
      <c r="O10" s="67"/>
      <c r="P10" s="29" t="s">
        <v>59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5</v>
      </c>
      <c r="X10" s="67" t="s">
        <v>28</v>
      </c>
      <c r="Y10" s="67">
        <v>3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58</v>
      </c>
      <c r="AL10" s="67">
        <v>6</v>
      </c>
      <c r="AM10" s="67" t="s">
        <v>56</v>
      </c>
      <c r="AN10" s="67">
        <v>0</v>
      </c>
      <c r="AO10" s="29" t="s">
        <v>59</v>
      </c>
      <c r="AP10" s="28" t="s">
        <v>58</v>
      </c>
      <c r="AQ10" s="67">
        <v>6</v>
      </c>
      <c r="AR10" s="67" t="s">
        <v>56</v>
      </c>
      <c r="AS10" s="67">
        <v>0</v>
      </c>
      <c r="AT10" s="29" t="s">
        <v>59</v>
      </c>
      <c r="AU10" s="40" t="s">
        <v>58</v>
      </c>
      <c r="AV10" s="68">
        <v>6</v>
      </c>
      <c r="AW10" s="68" t="s">
        <v>56</v>
      </c>
      <c r="AX10" s="68">
        <v>0</v>
      </c>
      <c r="AY10" s="41" t="s">
        <v>59</v>
      </c>
      <c r="AZ10" s="84"/>
      <c r="BA10" s="35"/>
      <c r="BB10" s="36"/>
      <c r="BC10" s="35"/>
      <c r="BD10" s="35"/>
      <c r="BE10" s="87">
        <f>+BC9-BE9</f>
        <v>14</v>
      </c>
      <c r="BF10" s="37"/>
      <c r="BG10" s="35"/>
      <c r="BH10" s="36"/>
      <c r="BI10" s="83"/>
      <c r="BJ10" s="154"/>
      <c r="BK10" s="38"/>
    </row>
    <row r="11" spans="1:63" ht="14.25" customHeight="1">
      <c r="A11" s="144" t="s">
        <v>162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53"/>
      <c r="BK11" s="97"/>
    </row>
    <row r="12" spans="1:63" ht="15" customHeight="1">
      <c r="A12" s="152" t="s">
        <v>133</v>
      </c>
      <c r="B12" s="28"/>
      <c r="C12" s="46">
        <f>O6</f>
        <v>3</v>
      </c>
      <c r="D12" s="29" t="s">
        <v>56</v>
      </c>
      <c r="E12" s="46">
        <f>M6</f>
        <v>0</v>
      </c>
      <c r="F12" s="29"/>
      <c r="G12" s="28"/>
      <c r="H12" s="46">
        <f>O9</f>
        <v>0</v>
      </c>
      <c r="I12" s="46" t="s">
        <v>56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56</v>
      </c>
      <c r="T12" s="67"/>
      <c r="U12" s="29"/>
      <c r="V12" s="28"/>
      <c r="W12" s="67">
        <v>3</v>
      </c>
      <c r="X12" s="67" t="s">
        <v>56</v>
      </c>
      <c r="Y12" s="67">
        <v>0</v>
      </c>
      <c r="Z12" s="29"/>
      <c r="AA12" s="28"/>
      <c r="AB12" s="67">
        <v>2</v>
      </c>
      <c r="AC12" s="67" t="s">
        <v>56</v>
      </c>
      <c r="AD12" s="67">
        <v>1</v>
      </c>
      <c r="AE12" s="29"/>
      <c r="AF12" s="28"/>
      <c r="AG12" s="67">
        <v>2</v>
      </c>
      <c r="AH12" s="67" t="s">
        <v>56</v>
      </c>
      <c r="AI12" s="67">
        <v>1</v>
      </c>
      <c r="AJ12" s="45"/>
      <c r="AK12" s="65"/>
      <c r="AL12" s="67"/>
      <c r="AM12" s="67" t="s">
        <v>56</v>
      </c>
      <c r="AN12" s="67"/>
      <c r="AO12" s="45"/>
      <c r="AP12" s="65"/>
      <c r="AQ12" s="67">
        <v>2</v>
      </c>
      <c r="AR12" s="67" t="s">
        <v>56</v>
      </c>
      <c r="AS12" s="67">
        <v>1</v>
      </c>
      <c r="AT12" s="29"/>
      <c r="AU12" s="28"/>
      <c r="AV12" s="67">
        <v>3</v>
      </c>
      <c r="AW12" s="67" t="s">
        <v>56</v>
      </c>
      <c r="AX12" s="67">
        <v>0</v>
      </c>
      <c r="AY12" s="29"/>
      <c r="AZ12" s="82">
        <f>+B11+G11+L11+Q11+V11+AA11+AF11+AK11+AP11+AU11</f>
        <v>12</v>
      </c>
      <c r="BA12" s="35">
        <f>+C11+H11+M11+R11+W11+AB11+AG11+AL11+AQ11+AV11</f>
        <v>6</v>
      </c>
      <c r="BB12" s="36">
        <f>+AZ12+BA12</f>
        <v>18</v>
      </c>
      <c r="BC12" s="35">
        <f>+C12+H12+M12+R12+W12+AB12+AG12+AL12+AQ12+AV12</f>
        <v>15</v>
      </c>
      <c r="BD12" s="35" t="s">
        <v>57</v>
      </c>
      <c r="BE12" s="35">
        <f>+E12+J12+O12+T12+Y12+AD12+AI12+AN12+AS12+AX12</f>
        <v>3</v>
      </c>
      <c r="BF12" s="37">
        <f>+C13+H13+M13+R13+W13+AB13+AG13+AL13+AQ13+AV13</f>
        <v>31</v>
      </c>
      <c r="BG12" s="35" t="s">
        <v>57</v>
      </c>
      <c r="BH12" s="36">
        <f>+E13+J13+O13+T13+Y13+AD13+AI13+AN13+AS13+AX13</f>
        <v>11</v>
      </c>
      <c r="BI12" s="83">
        <f>IF(BH12=0,"10.000",BF12/(BF12+BH12)*10)</f>
        <v>7.3809523809523814</v>
      </c>
      <c r="BJ12" s="153">
        <f>RANK(BK12,$BK$6:$BK$33)</f>
        <v>2</v>
      </c>
      <c r="BK12" s="38">
        <f>BB12*1000+BA12*100+BE13*10+BI12</f>
        <v>18727.380952380954</v>
      </c>
    </row>
    <row r="13" spans="1:63" ht="14.25" customHeight="1">
      <c r="A13" s="143"/>
      <c r="B13" s="40" t="s">
        <v>58</v>
      </c>
      <c r="C13" s="52">
        <f>O7</f>
        <v>6</v>
      </c>
      <c r="D13" s="41" t="s">
        <v>56</v>
      </c>
      <c r="E13" s="52">
        <f>M7</f>
        <v>0</v>
      </c>
      <c r="F13" s="41" t="s">
        <v>59</v>
      </c>
      <c r="G13" s="40" t="s">
        <v>58</v>
      </c>
      <c r="H13" s="52">
        <f>O10</f>
        <v>0</v>
      </c>
      <c r="I13" s="41" t="s">
        <v>56</v>
      </c>
      <c r="J13" s="41">
        <f>M10</f>
        <v>0</v>
      </c>
      <c r="K13" s="41" t="s">
        <v>59</v>
      </c>
      <c r="L13" s="40"/>
      <c r="M13" s="41"/>
      <c r="N13" s="41"/>
      <c r="O13" s="41"/>
      <c r="P13" s="41"/>
      <c r="Q13" s="40" t="s">
        <v>58</v>
      </c>
      <c r="R13" s="68"/>
      <c r="S13" s="68" t="s">
        <v>56</v>
      </c>
      <c r="T13" s="68"/>
      <c r="U13" s="41" t="s">
        <v>59</v>
      </c>
      <c r="V13" s="40" t="s">
        <v>58</v>
      </c>
      <c r="W13" s="68">
        <v>6</v>
      </c>
      <c r="X13" s="68" t="s">
        <v>56</v>
      </c>
      <c r="Y13" s="68">
        <v>3</v>
      </c>
      <c r="Z13" s="41" t="s">
        <v>59</v>
      </c>
      <c r="AA13" s="40" t="s">
        <v>58</v>
      </c>
      <c r="AB13" s="68">
        <v>4</v>
      </c>
      <c r="AC13" s="68" t="s">
        <v>56</v>
      </c>
      <c r="AD13" s="68">
        <v>2</v>
      </c>
      <c r="AE13" s="41" t="s">
        <v>59</v>
      </c>
      <c r="AF13" s="40" t="s">
        <v>58</v>
      </c>
      <c r="AG13" s="68">
        <v>4</v>
      </c>
      <c r="AH13" s="68" t="s">
        <v>56</v>
      </c>
      <c r="AI13" s="68">
        <v>2</v>
      </c>
      <c r="AJ13" s="41" t="s">
        <v>59</v>
      </c>
      <c r="AK13" s="40" t="s">
        <v>58</v>
      </c>
      <c r="AL13" s="68"/>
      <c r="AM13" s="68" t="s">
        <v>56</v>
      </c>
      <c r="AN13" s="68"/>
      <c r="AO13" s="41" t="s">
        <v>59</v>
      </c>
      <c r="AP13" s="40" t="s">
        <v>58</v>
      </c>
      <c r="AQ13" s="68">
        <v>5</v>
      </c>
      <c r="AR13" s="68" t="s">
        <v>56</v>
      </c>
      <c r="AS13" s="68">
        <v>3</v>
      </c>
      <c r="AT13" s="41" t="s">
        <v>59</v>
      </c>
      <c r="AU13" s="40" t="s">
        <v>58</v>
      </c>
      <c r="AV13" s="68">
        <v>6</v>
      </c>
      <c r="AW13" s="68" t="s">
        <v>56</v>
      </c>
      <c r="AX13" s="68">
        <v>1</v>
      </c>
      <c r="AY13" s="41" t="s">
        <v>59</v>
      </c>
      <c r="AZ13" s="84"/>
      <c r="BA13" s="85"/>
      <c r="BB13" s="86"/>
      <c r="BC13" s="85"/>
      <c r="BD13" s="85"/>
      <c r="BE13" s="87">
        <f>+BC12-BE12</f>
        <v>12</v>
      </c>
      <c r="BF13" s="88"/>
      <c r="BG13" s="85"/>
      <c r="BH13" s="86"/>
      <c r="BI13" s="89"/>
      <c r="BJ13" s="154"/>
      <c r="BK13" s="90"/>
    </row>
    <row r="14" spans="1:63" ht="14.25" customHeight="1">
      <c r="A14" s="142" t="s">
        <v>163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53"/>
      <c r="BK14" s="38"/>
    </row>
    <row r="15" spans="1:63" ht="15" customHeight="1">
      <c r="A15" s="142" t="s">
        <v>132</v>
      </c>
      <c r="B15" s="28"/>
      <c r="C15" s="46">
        <f>T6</f>
        <v>2</v>
      </c>
      <c r="D15" s="46" t="s">
        <v>62</v>
      </c>
      <c r="E15" s="46">
        <f>R6</f>
        <v>1</v>
      </c>
      <c r="F15" s="29"/>
      <c r="G15" s="28"/>
      <c r="H15" s="46">
        <f>T9</f>
        <v>1</v>
      </c>
      <c r="I15" s="46" t="s">
        <v>62</v>
      </c>
      <c r="J15" s="46">
        <f>R9</f>
        <v>2</v>
      </c>
      <c r="K15" s="29"/>
      <c r="L15" s="28"/>
      <c r="M15" s="46">
        <f>T12</f>
        <v>0</v>
      </c>
      <c r="N15" s="46" t="s">
        <v>62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62</v>
      </c>
      <c r="Y15" s="67"/>
      <c r="Z15" s="29"/>
      <c r="AA15" s="28"/>
      <c r="AB15" s="67">
        <v>3</v>
      </c>
      <c r="AC15" s="67" t="s">
        <v>62</v>
      </c>
      <c r="AD15" s="67">
        <v>0</v>
      </c>
      <c r="AE15" s="29"/>
      <c r="AF15" s="28"/>
      <c r="AG15" s="67">
        <v>3</v>
      </c>
      <c r="AH15" s="67" t="s">
        <v>62</v>
      </c>
      <c r="AI15" s="67">
        <v>0</v>
      </c>
      <c r="AJ15" s="29"/>
      <c r="AK15" s="28"/>
      <c r="AL15" s="67">
        <v>3</v>
      </c>
      <c r="AM15" s="67" t="s">
        <v>62</v>
      </c>
      <c r="AN15" s="67">
        <v>0</v>
      </c>
      <c r="AO15" s="29"/>
      <c r="AP15" s="28"/>
      <c r="AQ15" s="67"/>
      <c r="AR15" s="67" t="s">
        <v>62</v>
      </c>
      <c r="AS15" s="67"/>
      <c r="AT15" s="29"/>
      <c r="AU15" s="28"/>
      <c r="AV15" s="67">
        <v>3</v>
      </c>
      <c r="AW15" s="67" t="s">
        <v>62</v>
      </c>
      <c r="AX15" s="67">
        <v>0</v>
      </c>
      <c r="AY15" s="29"/>
      <c r="AZ15" s="82">
        <f>+B14+G14+L14+Q14+V14+AA14+AF14+AK14+AP14+AU14</f>
        <v>12</v>
      </c>
      <c r="BA15" s="35">
        <f>+C14+H14+M14+R14+W14+AB14+AG14+AL14+AQ14+AV14</f>
        <v>5</v>
      </c>
      <c r="BB15" s="36">
        <f>+AZ15+BA15</f>
        <v>17</v>
      </c>
      <c r="BC15" s="35">
        <f>+C15+H15+M15+R15+W15+AB15+AG15+AL15+AQ15+AV15</f>
        <v>15</v>
      </c>
      <c r="BD15" s="35" t="s">
        <v>63</v>
      </c>
      <c r="BE15" s="35">
        <f>+E15+J15+O15+T15+Y15+AD15+AI15+AN15+AS15+AX15</f>
        <v>3</v>
      </c>
      <c r="BF15" s="37">
        <f>+C16+H16+M16+R16+W16+AB16+AG16+AL16+AQ16+AV16</f>
        <v>30</v>
      </c>
      <c r="BG15" s="35" t="s">
        <v>63</v>
      </c>
      <c r="BH15" s="36">
        <f>+E16+J16+O16+T16+Y16+AD16+AI16+AN16+AS16+AX16</f>
        <v>9</v>
      </c>
      <c r="BI15" s="83">
        <f>IF(BH15=0,"10.000",BF15/(BF15+BH15)*10)</f>
        <v>7.6923076923076925</v>
      </c>
      <c r="BJ15" s="153">
        <f>RANK(BK15,$BK$6:$BK$33)</f>
        <v>3</v>
      </c>
      <c r="BK15" s="38">
        <f>BB15*1000+BA15*100+BE16*10+BI15</f>
        <v>17627.692307692309</v>
      </c>
    </row>
    <row r="16" spans="1:63" ht="14.25" customHeight="1">
      <c r="A16" s="142"/>
      <c r="B16" s="40" t="s">
        <v>64</v>
      </c>
      <c r="C16" s="52">
        <f>T7</f>
        <v>4</v>
      </c>
      <c r="D16" s="52" t="s">
        <v>62</v>
      </c>
      <c r="E16" s="52">
        <f>R7</f>
        <v>2</v>
      </c>
      <c r="F16" s="41" t="s">
        <v>65</v>
      </c>
      <c r="G16" s="40" t="s">
        <v>64</v>
      </c>
      <c r="H16" s="52">
        <f>T10</f>
        <v>2</v>
      </c>
      <c r="I16" s="52" t="s">
        <v>62</v>
      </c>
      <c r="J16" s="52">
        <f>R10</f>
        <v>4</v>
      </c>
      <c r="K16" s="41" t="s">
        <v>65</v>
      </c>
      <c r="L16" s="40" t="s">
        <v>64</v>
      </c>
      <c r="M16" s="52">
        <f>T13</f>
        <v>0</v>
      </c>
      <c r="N16" s="52" t="s">
        <v>62</v>
      </c>
      <c r="O16" s="52">
        <f>R13</f>
        <v>0</v>
      </c>
      <c r="P16" s="41" t="s">
        <v>65</v>
      </c>
      <c r="Q16" s="40"/>
      <c r="R16" s="41"/>
      <c r="S16" s="29"/>
      <c r="T16" s="29"/>
      <c r="U16" s="29"/>
      <c r="V16" s="28" t="s">
        <v>64</v>
      </c>
      <c r="W16" s="67"/>
      <c r="X16" s="67" t="s">
        <v>62</v>
      </c>
      <c r="Y16" s="67"/>
      <c r="Z16" s="29" t="s">
        <v>65</v>
      </c>
      <c r="AA16" s="28" t="s">
        <v>64</v>
      </c>
      <c r="AB16" s="67">
        <v>6</v>
      </c>
      <c r="AC16" s="67" t="s">
        <v>62</v>
      </c>
      <c r="AD16" s="67">
        <v>0</v>
      </c>
      <c r="AE16" s="29" t="s">
        <v>65</v>
      </c>
      <c r="AF16" s="28" t="s">
        <v>64</v>
      </c>
      <c r="AG16" s="67">
        <v>6</v>
      </c>
      <c r="AH16" s="67" t="s">
        <v>62</v>
      </c>
      <c r="AI16" s="67">
        <v>1</v>
      </c>
      <c r="AJ16" s="29" t="s">
        <v>65</v>
      </c>
      <c r="AK16" s="28" t="s">
        <v>64</v>
      </c>
      <c r="AL16" s="67">
        <v>6</v>
      </c>
      <c r="AM16" s="67" t="s">
        <v>62</v>
      </c>
      <c r="AN16" s="67">
        <v>0</v>
      </c>
      <c r="AO16" s="29" t="s">
        <v>65</v>
      </c>
      <c r="AP16" s="28" t="s">
        <v>64</v>
      </c>
      <c r="AQ16" s="67"/>
      <c r="AR16" s="67" t="s">
        <v>62</v>
      </c>
      <c r="AS16" s="67"/>
      <c r="AT16" s="29" t="s">
        <v>65</v>
      </c>
      <c r="AU16" s="40" t="s">
        <v>64</v>
      </c>
      <c r="AV16" s="68">
        <v>6</v>
      </c>
      <c r="AW16" s="68" t="s">
        <v>62</v>
      </c>
      <c r="AX16" s="68">
        <v>2</v>
      </c>
      <c r="AY16" s="41" t="s">
        <v>65</v>
      </c>
      <c r="AZ16" s="84"/>
      <c r="BA16" s="35"/>
      <c r="BB16" s="36"/>
      <c r="BC16" s="35"/>
      <c r="BD16" s="35"/>
      <c r="BE16" s="87">
        <f>+BC15-BE15</f>
        <v>12</v>
      </c>
      <c r="BF16" s="37"/>
      <c r="BG16" s="35"/>
      <c r="BH16" s="36"/>
      <c r="BI16" s="83"/>
      <c r="BJ16" s="154"/>
      <c r="BK16" s="38"/>
    </row>
    <row r="17" spans="1:63" ht="14.25" customHeight="1">
      <c r="A17" s="144" t="s">
        <v>164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53"/>
      <c r="BK17" s="97"/>
    </row>
    <row r="18" spans="1:63" ht="15" customHeight="1">
      <c r="A18" s="142" t="s">
        <v>175</v>
      </c>
      <c r="B18" s="28"/>
      <c r="C18" s="46">
        <f>Y6</f>
        <v>2</v>
      </c>
      <c r="D18" s="46" t="s">
        <v>67</v>
      </c>
      <c r="E18" s="46">
        <f>W6</f>
        <v>1</v>
      </c>
      <c r="F18" s="46"/>
      <c r="G18" s="54"/>
      <c r="H18" s="46">
        <f>Y9</f>
        <v>1</v>
      </c>
      <c r="I18" s="46" t="s">
        <v>67</v>
      </c>
      <c r="J18" s="46">
        <f>W9</f>
        <v>2</v>
      </c>
      <c r="K18" s="46"/>
      <c r="L18" s="54"/>
      <c r="M18" s="46">
        <f>Y12</f>
        <v>0</v>
      </c>
      <c r="N18" s="46" t="s">
        <v>67</v>
      </c>
      <c r="O18" s="46">
        <f>W12</f>
        <v>3</v>
      </c>
      <c r="P18" s="46"/>
      <c r="Q18" s="54"/>
      <c r="R18" s="46">
        <f>Y15</f>
        <v>0</v>
      </c>
      <c r="S18" s="46" t="s">
        <v>67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67</v>
      </c>
      <c r="AD18" s="67"/>
      <c r="AE18" s="29"/>
      <c r="AF18" s="28"/>
      <c r="AG18" s="67">
        <v>3</v>
      </c>
      <c r="AH18" s="67" t="s">
        <v>67</v>
      </c>
      <c r="AI18" s="67">
        <v>0</v>
      </c>
      <c r="AJ18" s="29"/>
      <c r="AK18" s="28"/>
      <c r="AL18" s="67">
        <v>3</v>
      </c>
      <c r="AM18" s="67" t="s">
        <v>67</v>
      </c>
      <c r="AN18" s="67">
        <v>0</v>
      </c>
      <c r="AO18" s="29"/>
      <c r="AP18" s="28"/>
      <c r="AQ18" s="67">
        <v>2</v>
      </c>
      <c r="AR18" s="67" t="s">
        <v>67</v>
      </c>
      <c r="AS18" s="67">
        <v>1</v>
      </c>
      <c r="AT18" s="29"/>
      <c r="AU18" s="28"/>
      <c r="AV18" s="67"/>
      <c r="AW18" s="67" t="s">
        <v>67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4</v>
      </c>
      <c r="BB18" s="36">
        <f>+AZ18+BA18</f>
        <v>16</v>
      </c>
      <c r="BC18" s="35">
        <f>+C18+H18+M18+R18+W18+AB18+AG18+AL18+AQ18+AV18</f>
        <v>11</v>
      </c>
      <c r="BD18" s="35" t="s">
        <v>68</v>
      </c>
      <c r="BE18" s="35">
        <f>+E18+J18+O18+T18+Y18+AD18+AI18+AN18+AS18+AX18</f>
        <v>7</v>
      </c>
      <c r="BF18" s="37">
        <f>+C19+H19+M19+R19+W19+AB19+AG19+AL19+AQ19+AV19</f>
        <v>27</v>
      </c>
      <c r="BG18" s="35" t="s">
        <v>68</v>
      </c>
      <c r="BH18" s="36">
        <f>+E19+J19+O19+T19+Y19+AD19+AI19+AN19+AS19+AX19</f>
        <v>16</v>
      </c>
      <c r="BI18" s="83">
        <f>IF(BH18=0,"10.000",BF18/(BF18+BH18)*10)</f>
        <v>6.279069767441861</v>
      </c>
      <c r="BJ18" s="153">
        <f>RANK(BK18,$BK$6:$BK$33)</f>
        <v>4</v>
      </c>
      <c r="BK18" s="38">
        <f>BB18*1000+BA18*100+BE19*10+BI18</f>
        <v>16446.279069767443</v>
      </c>
    </row>
    <row r="19" spans="1:63" ht="14.25" customHeight="1">
      <c r="A19" s="149" t="s">
        <v>180</v>
      </c>
      <c r="B19" s="40" t="s">
        <v>70</v>
      </c>
      <c r="C19" s="52">
        <f>Y7</f>
        <v>5</v>
      </c>
      <c r="D19" s="52" t="s">
        <v>67</v>
      </c>
      <c r="E19" s="52">
        <f>W7</f>
        <v>2</v>
      </c>
      <c r="F19" s="52" t="s">
        <v>71</v>
      </c>
      <c r="G19" s="55" t="s">
        <v>70</v>
      </c>
      <c r="H19" s="52">
        <f>Y10</f>
        <v>3</v>
      </c>
      <c r="I19" s="52" t="s">
        <v>67</v>
      </c>
      <c r="J19" s="52">
        <f>W10</f>
        <v>5</v>
      </c>
      <c r="K19" s="52" t="s">
        <v>71</v>
      </c>
      <c r="L19" s="55" t="s">
        <v>70</v>
      </c>
      <c r="M19" s="52">
        <f>Y13</f>
        <v>3</v>
      </c>
      <c r="N19" s="52" t="s">
        <v>67</v>
      </c>
      <c r="O19" s="52">
        <f>W13</f>
        <v>6</v>
      </c>
      <c r="P19" s="52" t="s">
        <v>71</v>
      </c>
      <c r="Q19" s="55" t="s">
        <v>70</v>
      </c>
      <c r="R19" s="52">
        <f>Y16</f>
        <v>0</v>
      </c>
      <c r="S19" s="52" t="s">
        <v>67</v>
      </c>
      <c r="T19" s="52">
        <f>W16</f>
        <v>0</v>
      </c>
      <c r="U19" s="42" t="s">
        <v>71</v>
      </c>
      <c r="V19" s="40"/>
      <c r="W19" s="41"/>
      <c r="X19" s="41"/>
      <c r="Y19" s="41"/>
      <c r="Z19" s="41"/>
      <c r="AA19" s="40" t="s">
        <v>70</v>
      </c>
      <c r="AB19" s="68"/>
      <c r="AC19" s="68" t="s">
        <v>67</v>
      </c>
      <c r="AD19" s="68"/>
      <c r="AE19" s="41" t="s">
        <v>71</v>
      </c>
      <c r="AF19" s="40" t="s">
        <v>70</v>
      </c>
      <c r="AG19" s="68">
        <v>6</v>
      </c>
      <c r="AH19" s="68" t="s">
        <v>67</v>
      </c>
      <c r="AI19" s="68">
        <v>0</v>
      </c>
      <c r="AJ19" s="41" t="s">
        <v>71</v>
      </c>
      <c r="AK19" s="40" t="s">
        <v>70</v>
      </c>
      <c r="AL19" s="68">
        <v>6</v>
      </c>
      <c r="AM19" s="68" t="s">
        <v>67</v>
      </c>
      <c r="AN19" s="68">
        <v>0</v>
      </c>
      <c r="AO19" s="41" t="s">
        <v>71</v>
      </c>
      <c r="AP19" s="40" t="s">
        <v>70</v>
      </c>
      <c r="AQ19" s="68">
        <v>4</v>
      </c>
      <c r="AR19" s="68" t="s">
        <v>67</v>
      </c>
      <c r="AS19" s="68">
        <v>3</v>
      </c>
      <c r="AT19" s="41" t="s">
        <v>71</v>
      </c>
      <c r="AU19" s="40" t="s">
        <v>70</v>
      </c>
      <c r="AV19" s="68"/>
      <c r="AW19" s="68" t="s">
        <v>67</v>
      </c>
      <c r="AX19" s="68"/>
      <c r="AY19" s="41" t="s">
        <v>71</v>
      </c>
      <c r="AZ19" s="84"/>
      <c r="BA19" s="85"/>
      <c r="BB19" s="86"/>
      <c r="BC19" s="85"/>
      <c r="BD19" s="85"/>
      <c r="BE19" s="87">
        <f>+BC18-BE18</f>
        <v>4</v>
      </c>
      <c r="BF19" s="88"/>
      <c r="BG19" s="85"/>
      <c r="BH19" s="86"/>
      <c r="BI19" s="98"/>
      <c r="BJ19" s="155"/>
      <c r="BK19" s="90"/>
    </row>
    <row r="20" spans="1:63" ht="14.25" customHeight="1">
      <c r="A20" s="142" t="s">
        <v>166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0</v>
      </c>
      <c r="AL20" s="63"/>
      <c r="AM20" s="29"/>
      <c r="AN20" s="45"/>
      <c r="AO20" s="29"/>
      <c r="AP20" s="59">
        <v>0</v>
      </c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56"/>
      <c r="BK20" s="38"/>
    </row>
    <row r="21" spans="1:63" ht="15" customHeight="1">
      <c r="A21" s="142" t="s">
        <v>165</v>
      </c>
      <c r="B21" s="28"/>
      <c r="C21" s="46">
        <f>AD6</f>
        <v>0</v>
      </c>
      <c r="D21" s="46" t="s">
        <v>67</v>
      </c>
      <c r="E21" s="46">
        <f>AB6</f>
        <v>0</v>
      </c>
      <c r="F21" s="46"/>
      <c r="G21" s="54"/>
      <c r="H21" s="46">
        <f>AD9</f>
        <v>0</v>
      </c>
      <c r="I21" s="46" t="s">
        <v>67</v>
      </c>
      <c r="J21" s="46">
        <f>AB9</f>
        <v>3</v>
      </c>
      <c r="K21" s="46"/>
      <c r="L21" s="54"/>
      <c r="M21" s="46">
        <f>AD12</f>
        <v>1</v>
      </c>
      <c r="N21" s="46" t="s">
        <v>67</v>
      </c>
      <c r="O21" s="46">
        <f>AB12</f>
        <v>2</v>
      </c>
      <c r="P21" s="46"/>
      <c r="Q21" s="54"/>
      <c r="R21" s="46">
        <f>AD15</f>
        <v>0</v>
      </c>
      <c r="S21" s="46" t="s">
        <v>67</v>
      </c>
      <c r="T21" s="46">
        <f>AB15</f>
        <v>3</v>
      </c>
      <c r="U21" s="46"/>
      <c r="V21" s="54"/>
      <c r="W21" s="46">
        <f>AD18</f>
        <v>0</v>
      </c>
      <c r="X21" s="46" t="s">
        <v>67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67</v>
      </c>
      <c r="AI21" s="67"/>
      <c r="AJ21" s="29"/>
      <c r="AK21" s="28"/>
      <c r="AL21" s="67">
        <v>0</v>
      </c>
      <c r="AM21" s="67" t="s">
        <v>67</v>
      </c>
      <c r="AN21" s="67">
        <v>3</v>
      </c>
      <c r="AO21" s="29"/>
      <c r="AP21" s="28"/>
      <c r="AQ21" s="67">
        <v>0</v>
      </c>
      <c r="AR21" s="67" t="s">
        <v>67</v>
      </c>
      <c r="AS21" s="67">
        <v>3</v>
      </c>
      <c r="AT21" s="29"/>
      <c r="AU21" s="28"/>
      <c r="AV21" s="67">
        <v>1</v>
      </c>
      <c r="AW21" s="67" t="s">
        <v>67</v>
      </c>
      <c r="AX21" s="67">
        <v>2</v>
      </c>
      <c r="AY21" s="29"/>
      <c r="AZ21" s="82">
        <f>+B20+G20+L20+Q20+V20+AA20+AF20+AK20+AP20+AU20</f>
        <v>6</v>
      </c>
      <c r="BA21" s="35">
        <f>+C20+H20+M20+R20+W20+AB20+AG20+AL20+AQ20+AV20</f>
        <v>0</v>
      </c>
      <c r="BB21" s="36">
        <f>+AZ21+BA21</f>
        <v>6</v>
      </c>
      <c r="BC21" s="35">
        <f>+C21+H21+M21+R21+W21+AB21+AG21+AL21+AQ21+AV21</f>
        <v>2</v>
      </c>
      <c r="BD21" s="35" t="s">
        <v>68</v>
      </c>
      <c r="BE21" s="35">
        <f>+E21+J21+O21+T21+Y21+AD21+AI21+AN21+AS21+AX21</f>
        <v>16</v>
      </c>
      <c r="BF21" s="37">
        <f>+C22+H22+M22+R22+W22+AB22+AG22+AL22+AQ22+AV22</f>
        <v>5</v>
      </c>
      <c r="BG21" s="35" t="s">
        <v>68</v>
      </c>
      <c r="BH21" s="36">
        <f>+E22+J22+O22+T22+Y22+AD22+AI22+AN22+AS22+AX22</f>
        <v>32</v>
      </c>
      <c r="BI21" s="83">
        <f>IF(BH21=0,"10.000",BF21/(BF21+BH21)*10)</f>
        <v>1.3513513513513513</v>
      </c>
      <c r="BJ21" s="153">
        <f>RANK(BK21,$BK$6:$BK$33)</f>
        <v>10</v>
      </c>
      <c r="BK21" s="38">
        <f>BB21*1000+BA21*100+BE22*10+BI21</f>
        <v>5861.3513513513517</v>
      </c>
    </row>
    <row r="22" spans="1:63" ht="14.25" customHeight="1">
      <c r="A22" s="142"/>
      <c r="B22" s="40" t="s">
        <v>70</v>
      </c>
      <c r="C22" s="52">
        <f>AD7</f>
        <v>0</v>
      </c>
      <c r="D22" s="52" t="s">
        <v>67</v>
      </c>
      <c r="E22" s="52">
        <f>AB7</f>
        <v>0</v>
      </c>
      <c r="F22" s="52" t="s">
        <v>71</v>
      </c>
      <c r="G22" s="55" t="s">
        <v>70</v>
      </c>
      <c r="H22" s="52">
        <f>AD10</f>
        <v>1</v>
      </c>
      <c r="I22" s="52" t="s">
        <v>67</v>
      </c>
      <c r="J22" s="52">
        <f>AB10</f>
        <v>6</v>
      </c>
      <c r="K22" s="52" t="s">
        <v>71</v>
      </c>
      <c r="L22" s="55" t="s">
        <v>70</v>
      </c>
      <c r="M22" s="52">
        <f>AD13</f>
        <v>2</v>
      </c>
      <c r="N22" s="52" t="s">
        <v>67</v>
      </c>
      <c r="O22" s="52">
        <f>AB13</f>
        <v>4</v>
      </c>
      <c r="P22" s="52" t="s">
        <v>71</v>
      </c>
      <c r="Q22" s="55" t="s">
        <v>70</v>
      </c>
      <c r="R22" s="52">
        <f>AD16</f>
        <v>0</v>
      </c>
      <c r="S22" s="52" t="s">
        <v>67</v>
      </c>
      <c r="T22" s="52">
        <f>AB16</f>
        <v>6</v>
      </c>
      <c r="U22" s="52" t="s">
        <v>71</v>
      </c>
      <c r="V22" s="55" t="s">
        <v>70</v>
      </c>
      <c r="W22" s="52">
        <f>AD19</f>
        <v>0</v>
      </c>
      <c r="X22" s="52" t="s">
        <v>67</v>
      </c>
      <c r="Y22" s="52">
        <f>AB19</f>
        <v>0</v>
      </c>
      <c r="Z22" s="41" t="s">
        <v>71</v>
      </c>
      <c r="AA22" s="40"/>
      <c r="AB22" s="41"/>
      <c r="AC22" s="29"/>
      <c r="AD22" s="29"/>
      <c r="AE22" s="29"/>
      <c r="AF22" s="28" t="s">
        <v>70</v>
      </c>
      <c r="AG22" s="67"/>
      <c r="AH22" s="67" t="s">
        <v>67</v>
      </c>
      <c r="AI22" s="67"/>
      <c r="AJ22" s="29" t="s">
        <v>71</v>
      </c>
      <c r="AK22" s="28" t="s">
        <v>70</v>
      </c>
      <c r="AL22" s="67">
        <v>0</v>
      </c>
      <c r="AM22" s="67" t="s">
        <v>67</v>
      </c>
      <c r="AN22" s="67">
        <v>6</v>
      </c>
      <c r="AO22" s="29" t="s">
        <v>71</v>
      </c>
      <c r="AP22" s="28" t="s">
        <v>70</v>
      </c>
      <c r="AQ22" s="67">
        <v>0</v>
      </c>
      <c r="AR22" s="67" t="s">
        <v>67</v>
      </c>
      <c r="AS22" s="67">
        <v>6</v>
      </c>
      <c r="AT22" s="29" t="s">
        <v>71</v>
      </c>
      <c r="AU22" s="40" t="s">
        <v>70</v>
      </c>
      <c r="AV22" s="68">
        <v>2</v>
      </c>
      <c r="AW22" s="68" t="s">
        <v>67</v>
      </c>
      <c r="AX22" s="68">
        <v>4</v>
      </c>
      <c r="AY22" s="41" t="s">
        <v>71</v>
      </c>
      <c r="AZ22" s="84"/>
      <c r="BA22" s="35"/>
      <c r="BB22" s="36"/>
      <c r="BC22" s="35"/>
      <c r="BD22" s="35"/>
      <c r="BE22" s="87">
        <f>+BC21-BE21</f>
        <v>-14</v>
      </c>
      <c r="BF22" s="37"/>
      <c r="BG22" s="35"/>
      <c r="BH22" s="36"/>
      <c r="BI22" s="56"/>
      <c r="BJ22" s="157"/>
      <c r="BK22" s="38"/>
    </row>
    <row r="23" spans="1:63" ht="14.25" customHeight="1">
      <c r="A23" s="144" t="s">
        <v>167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58"/>
      <c r="BK23" s="97"/>
    </row>
    <row r="24" spans="1:63" ht="15" customHeight="1">
      <c r="A24" s="142" t="s">
        <v>134</v>
      </c>
      <c r="B24" s="28"/>
      <c r="C24" s="46">
        <f>AI6</f>
        <v>1</v>
      </c>
      <c r="D24" s="46" t="s">
        <v>67</v>
      </c>
      <c r="E24" s="46">
        <f>AG6</f>
        <v>2</v>
      </c>
      <c r="F24" s="46"/>
      <c r="G24" s="54"/>
      <c r="H24" s="46">
        <f>AI9</f>
        <v>0</v>
      </c>
      <c r="I24" s="46" t="s">
        <v>67</v>
      </c>
      <c r="J24" s="46">
        <f>AG9</f>
        <v>0</v>
      </c>
      <c r="K24" s="46"/>
      <c r="L24" s="54"/>
      <c r="M24" s="46">
        <f>AI12</f>
        <v>1</v>
      </c>
      <c r="N24" s="46" t="s">
        <v>67</v>
      </c>
      <c r="O24" s="46">
        <f>AG12</f>
        <v>2</v>
      </c>
      <c r="P24" s="46"/>
      <c r="Q24" s="54"/>
      <c r="R24" s="46">
        <f>AI15</f>
        <v>0</v>
      </c>
      <c r="S24" s="46" t="s">
        <v>67</v>
      </c>
      <c r="T24" s="46">
        <f>AG15</f>
        <v>3</v>
      </c>
      <c r="U24" s="46"/>
      <c r="V24" s="54"/>
      <c r="W24" s="46">
        <f>AI18</f>
        <v>0</v>
      </c>
      <c r="X24" s="46" t="s">
        <v>67</v>
      </c>
      <c r="Y24" s="46">
        <f>AG18</f>
        <v>3</v>
      </c>
      <c r="Z24" s="46"/>
      <c r="AA24" s="54"/>
      <c r="AB24" s="46">
        <f>AI21</f>
        <v>0</v>
      </c>
      <c r="AC24" s="46" t="s">
        <v>67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67</v>
      </c>
      <c r="AN24" s="67"/>
      <c r="AO24" s="29"/>
      <c r="AP24" s="28"/>
      <c r="AQ24" s="67">
        <v>1</v>
      </c>
      <c r="AR24" s="67" t="s">
        <v>67</v>
      </c>
      <c r="AS24" s="67">
        <v>2</v>
      </c>
      <c r="AT24" s="29"/>
      <c r="AU24" s="28"/>
      <c r="AV24" s="67">
        <v>2</v>
      </c>
      <c r="AW24" s="67" t="s">
        <v>67</v>
      </c>
      <c r="AX24" s="67">
        <v>1</v>
      </c>
      <c r="AY24" s="29"/>
      <c r="AZ24" s="82">
        <f>+B23+G23+L23+Q23+V23+AA23+AF23+AK23+AP23+AU23</f>
        <v>12</v>
      </c>
      <c r="BA24" s="35">
        <f>+C23+H23+M23+R23+W23+AB23+AG23+AL23+AQ23+AV23</f>
        <v>1</v>
      </c>
      <c r="BB24" s="36">
        <f>+AZ24+BA24</f>
        <v>13</v>
      </c>
      <c r="BC24" s="35">
        <f>+C24+H24+M24+R24+W24+AB24+AG24+AL24+AQ24+AV24</f>
        <v>5</v>
      </c>
      <c r="BD24" s="35" t="s">
        <v>68</v>
      </c>
      <c r="BE24" s="35">
        <f>+E24+J24+O24+T24+Y24+AD24+AI24+AN24+AS24+AX24</f>
        <v>13</v>
      </c>
      <c r="BF24" s="37">
        <f>+C25+H25+M25+R25+W25+AB25+AG25+AL25+AQ25+AV25</f>
        <v>11</v>
      </c>
      <c r="BG24" s="35" t="s">
        <v>68</v>
      </c>
      <c r="BH24" s="36">
        <f>+E25+J25+O25+T25+Y25+AD25+AI25+AN25+AS25+AX25</f>
        <v>28</v>
      </c>
      <c r="BI24" s="83">
        <f>IF(BH24=0,"10.000",BF24/(BF24+BH24)*10)</f>
        <v>2.8205128205128203</v>
      </c>
      <c r="BJ24" s="153">
        <f>RANK(BK24,$BK$6:$BK$33)</f>
        <v>8</v>
      </c>
      <c r="BK24" s="38">
        <f>BB24*1000+BA24*100+BE25*10+BI24</f>
        <v>13022.820512820514</v>
      </c>
    </row>
    <row r="25" spans="1:63" ht="14.25" customHeight="1">
      <c r="A25" s="143"/>
      <c r="B25" s="40" t="s">
        <v>70</v>
      </c>
      <c r="C25" s="52">
        <f>AI7</f>
        <v>2</v>
      </c>
      <c r="D25" s="52" t="s">
        <v>67</v>
      </c>
      <c r="E25" s="52">
        <f>AG7</f>
        <v>5</v>
      </c>
      <c r="F25" s="52" t="s">
        <v>71</v>
      </c>
      <c r="G25" s="55" t="s">
        <v>70</v>
      </c>
      <c r="H25" s="52">
        <f>AI10</f>
        <v>0</v>
      </c>
      <c r="I25" s="52" t="s">
        <v>67</v>
      </c>
      <c r="J25" s="52">
        <f>AG10</f>
        <v>0</v>
      </c>
      <c r="K25" s="52" t="s">
        <v>71</v>
      </c>
      <c r="L25" s="55" t="s">
        <v>70</v>
      </c>
      <c r="M25" s="52">
        <f>AI13</f>
        <v>2</v>
      </c>
      <c r="N25" s="52" t="s">
        <v>67</v>
      </c>
      <c r="O25" s="52">
        <f>AG13</f>
        <v>4</v>
      </c>
      <c r="P25" s="52" t="s">
        <v>71</v>
      </c>
      <c r="Q25" s="55" t="s">
        <v>70</v>
      </c>
      <c r="R25" s="52">
        <f>AI16</f>
        <v>1</v>
      </c>
      <c r="S25" s="52" t="s">
        <v>67</v>
      </c>
      <c r="T25" s="52">
        <f>AG16</f>
        <v>6</v>
      </c>
      <c r="U25" s="52" t="s">
        <v>71</v>
      </c>
      <c r="V25" s="55" t="s">
        <v>70</v>
      </c>
      <c r="W25" s="52">
        <f>AI19</f>
        <v>0</v>
      </c>
      <c r="X25" s="52" t="s">
        <v>67</v>
      </c>
      <c r="Y25" s="52">
        <f>AG19</f>
        <v>6</v>
      </c>
      <c r="Z25" s="52" t="s">
        <v>71</v>
      </c>
      <c r="AA25" s="55" t="s">
        <v>70</v>
      </c>
      <c r="AB25" s="52">
        <f>AI22</f>
        <v>0</v>
      </c>
      <c r="AC25" s="52" t="s">
        <v>67</v>
      </c>
      <c r="AD25" s="52">
        <f>AG22</f>
        <v>0</v>
      </c>
      <c r="AE25" s="41" t="s">
        <v>71</v>
      </c>
      <c r="AF25" s="40"/>
      <c r="AG25" s="41"/>
      <c r="AH25" s="41"/>
      <c r="AI25" s="41"/>
      <c r="AJ25" s="41"/>
      <c r="AK25" s="40" t="s">
        <v>70</v>
      </c>
      <c r="AL25" s="68"/>
      <c r="AM25" s="68" t="s">
        <v>67</v>
      </c>
      <c r="AN25" s="68"/>
      <c r="AO25" s="41" t="s">
        <v>71</v>
      </c>
      <c r="AP25" s="40" t="s">
        <v>70</v>
      </c>
      <c r="AQ25" s="68">
        <v>2</v>
      </c>
      <c r="AR25" s="68" t="s">
        <v>67</v>
      </c>
      <c r="AS25" s="68">
        <v>4</v>
      </c>
      <c r="AT25" s="41" t="s">
        <v>71</v>
      </c>
      <c r="AU25" s="40" t="s">
        <v>70</v>
      </c>
      <c r="AV25" s="68">
        <v>4</v>
      </c>
      <c r="AW25" s="68" t="s">
        <v>67</v>
      </c>
      <c r="AX25" s="68">
        <v>3</v>
      </c>
      <c r="AY25" s="41" t="s">
        <v>71</v>
      </c>
      <c r="AZ25" s="84"/>
      <c r="BA25" s="85"/>
      <c r="BB25" s="86"/>
      <c r="BC25" s="85"/>
      <c r="BD25" s="85"/>
      <c r="BE25" s="87">
        <f>+BC24-BE24</f>
        <v>-8</v>
      </c>
      <c r="BF25" s="88"/>
      <c r="BG25" s="85"/>
      <c r="BH25" s="86"/>
      <c r="BI25" s="98"/>
      <c r="BJ25" s="159"/>
      <c r="BK25" s="90"/>
    </row>
    <row r="26" spans="1:63" ht="14.25" customHeight="1">
      <c r="A26" s="142" t="s">
        <v>168</v>
      </c>
      <c r="B26" s="59">
        <v>2</v>
      </c>
      <c r="C26" s="63"/>
      <c r="D26" s="29"/>
      <c r="E26" s="45"/>
      <c r="F26" s="29"/>
      <c r="G26" s="59">
        <v>1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1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1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57"/>
      <c r="BK26" s="38"/>
    </row>
    <row r="27" spans="1:63" ht="15" customHeight="1">
      <c r="A27" s="142" t="s">
        <v>131</v>
      </c>
      <c r="B27" s="28"/>
      <c r="C27" s="46">
        <f>AN6</f>
        <v>0</v>
      </c>
      <c r="D27" s="46" t="s">
        <v>67</v>
      </c>
      <c r="E27" s="46">
        <f>AL6</f>
        <v>3</v>
      </c>
      <c r="F27" s="46"/>
      <c r="G27" s="54"/>
      <c r="H27" s="46">
        <f>AN9</f>
        <v>0</v>
      </c>
      <c r="I27" s="46" t="s">
        <v>67</v>
      </c>
      <c r="J27" s="46">
        <f>AL9</f>
        <v>3</v>
      </c>
      <c r="K27" s="46"/>
      <c r="L27" s="54"/>
      <c r="M27" s="46">
        <f>AN12</f>
        <v>0</v>
      </c>
      <c r="N27" s="46" t="s">
        <v>67</v>
      </c>
      <c r="O27" s="46">
        <f>AL12</f>
        <v>0</v>
      </c>
      <c r="P27" s="46"/>
      <c r="Q27" s="54"/>
      <c r="R27" s="46">
        <f>AN15</f>
        <v>0</v>
      </c>
      <c r="S27" s="46" t="s">
        <v>67</v>
      </c>
      <c r="T27" s="46">
        <f>AL15</f>
        <v>3</v>
      </c>
      <c r="U27" s="46"/>
      <c r="V27" s="54"/>
      <c r="W27" s="46">
        <f>AN18</f>
        <v>0</v>
      </c>
      <c r="X27" s="46" t="s">
        <v>67</v>
      </c>
      <c r="Y27" s="46">
        <f>AL18</f>
        <v>3</v>
      </c>
      <c r="Z27" s="46"/>
      <c r="AA27" s="54"/>
      <c r="AB27" s="46">
        <f>AN21</f>
        <v>3</v>
      </c>
      <c r="AC27" s="46" t="s">
        <v>67</v>
      </c>
      <c r="AD27" s="46">
        <f>AL21</f>
        <v>0</v>
      </c>
      <c r="AE27" s="46"/>
      <c r="AF27" s="54"/>
      <c r="AG27" s="46">
        <f>AN24</f>
        <v>0</v>
      </c>
      <c r="AH27" s="46" t="s">
        <v>67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67</v>
      </c>
      <c r="AS27" s="67"/>
      <c r="AT27" s="29"/>
      <c r="AU27" s="28"/>
      <c r="AV27" s="67">
        <v>0</v>
      </c>
      <c r="AW27" s="67" t="s">
        <v>67</v>
      </c>
      <c r="AX27" s="67">
        <v>3</v>
      </c>
      <c r="AY27" s="29"/>
      <c r="AZ27" s="82">
        <f>+B26+G26+L26+Q26+V26+AA26+AF26+AK26+AP26+AU26</f>
        <v>9</v>
      </c>
      <c r="BA27" s="35">
        <f>+C26+H26+M26+R26+W26+AB26+AG26+AL26+AQ26+AV26</f>
        <v>1</v>
      </c>
      <c r="BB27" s="36">
        <f>+AZ27+BA27</f>
        <v>10</v>
      </c>
      <c r="BC27" s="35">
        <f>+C27+H27+M27+R27+W27+AB27+AG27+AL27+AQ27+AV27</f>
        <v>3</v>
      </c>
      <c r="BD27" s="35" t="s">
        <v>68</v>
      </c>
      <c r="BE27" s="35">
        <f>+E27+J27+O27+T27+Y27+AD27+AI27+AN27+AS27+AX27</f>
        <v>15</v>
      </c>
      <c r="BF27" s="37">
        <f>+C28+H28+M28+R28+W28+AB28+AG28+AL28+AQ28+AV28</f>
        <v>7</v>
      </c>
      <c r="BG27" s="35" t="s">
        <v>68</v>
      </c>
      <c r="BH27" s="36">
        <f>+E28+J28+O28+T28+Y28+AD28+AI28+AN28+AS28+AX28</f>
        <v>30</v>
      </c>
      <c r="BI27" s="83">
        <f>IF(BH27=0,"10.000",BF27/(BF27+BH27)*10)</f>
        <v>1.8918918918918921</v>
      </c>
      <c r="BJ27" s="153">
        <f>RANK(BK27,$BK$6:$BK$33)</f>
        <v>9</v>
      </c>
      <c r="BK27" s="38">
        <f>BB27*1000+BA27*100+BE28*10+BI27</f>
        <v>9981.8918918918916</v>
      </c>
    </row>
    <row r="28" spans="1:63" ht="14.25" customHeight="1">
      <c r="A28" s="143" t="s">
        <v>169</v>
      </c>
      <c r="B28" s="40" t="s">
        <v>70</v>
      </c>
      <c r="C28" s="52">
        <f>AN7</f>
        <v>0</v>
      </c>
      <c r="D28" s="52" t="s">
        <v>67</v>
      </c>
      <c r="E28" s="52">
        <f>AL7</f>
        <v>6</v>
      </c>
      <c r="F28" s="52" t="s">
        <v>71</v>
      </c>
      <c r="G28" s="55" t="s">
        <v>70</v>
      </c>
      <c r="H28" s="52">
        <f>AN10</f>
        <v>0</v>
      </c>
      <c r="I28" s="52" t="s">
        <v>67</v>
      </c>
      <c r="J28" s="52">
        <f>AL10</f>
        <v>6</v>
      </c>
      <c r="K28" s="52" t="s">
        <v>71</v>
      </c>
      <c r="L28" s="55" t="s">
        <v>70</v>
      </c>
      <c r="M28" s="52">
        <f>AN13</f>
        <v>0</v>
      </c>
      <c r="N28" s="52" t="s">
        <v>67</v>
      </c>
      <c r="O28" s="52">
        <f>AL13</f>
        <v>0</v>
      </c>
      <c r="P28" s="52" t="s">
        <v>71</v>
      </c>
      <c r="Q28" s="55" t="s">
        <v>70</v>
      </c>
      <c r="R28" s="52">
        <f>AN16</f>
        <v>0</v>
      </c>
      <c r="S28" s="52" t="s">
        <v>67</v>
      </c>
      <c r="T28" s="52">
        <f>AL16</f>
        <v>6</v>
      </c>
      <c r="U28" s="52" t="s">
        <v>71</v>
      </c>
      <c r="V28" s="55" t="s">
        <v>70</v>
      </c>
      <c r="W28" s="52">
        <f>AN19</f>
        <v>0</v>
      </c>
      <c r="X28" s="52" t="s">
        <v>67</v>
      </c>
      <c r="Y28" s="52">
        <f>AL19</f>
        <v>6</v>
      </c>
      <c r="Z28" s="52" t="s">
        <v>71</v>
      </c>
      <c r="AA28" s="55" t="s">
        <v>70</v>
      </c>
      <c r="AB28" s="52">
        <f>AN22</f>
        <v>6</v>
      </c>
      <c r="AC28" s="52" t="s">
        <v>67</v>
      </c>
      <c r="AD28" s="52">
        <f>AL22</f>
        <v>0</v>
      </c>
      <c r="AE28" s="52" t="s">
        <v>71</v>
      </c>
      <c r="AF28" s="55" t="s">
        <v>70</v>
      </c>
      <c r="AG28" s="52">
        <f>AN25</f>
        <v>0</v>
      </c>
      <c r="AH28" s="52" t="s">
        <v>67</v>
      </c>
      <c r="AI28" s="52">
        <f>AL25</f>
        <v>0</v>
      </c>
      <c r="AJ28" s="41" t="s">
        <v>71</v>
      </c>
      <c r="AK28" s="40"/>
      <c r="AL28" s="41"/>
      <c r="AM28" s="41"/>
      <c r="AN28" s="41"/>
      <c r="AO28" s="41"/>
      <c r="AP28" s="40" t="s">
        <v>70</v>
      </c>
      <c r="AQ28" s="68"/>
      <c r="AR28" s="68" t="s">
        <v>67</v>
      </c>
      <c r="AS28" s="68"/>
      <c r="AT28" s="41" t="s">
        <v>71</v>
      </c>
      <c r="AU28" s="40" t="s">
        <v>70</v>
      </c>
      <c r="AV28" s="68">
        <v>1</v>
      </c>
      <c r="AW28" s="68" t="s">
        <v>67</v>
      </c>
      <c r="AX28" s="68">
        <v>6</v>
      </c>
      <c r="AY28" s="41" t="s">
        <v>71</v>
      </c>
      <c r="AZ28" s="84"/>
      <c r="BA28" s="85"/>
      <c r="BB28" s="86"/>
      <c r="BC28" s="85"/>
      <c r="BD28" s="85"/>
      <c r="BE28" s="87">
        <f>+BC27-BE27</f>
        <v>-12</v>
      </c>
      <c r="BF28" s="88"/>
      <c r="BG28" s="85"/>
      <c r="BH28" s="86"/>
      <c r="BI28" s="98"/>
      <c r="BJ28" s="159"/>
      <c r="BK28" s="90"/>
    </row>
    <row r="29" spans="1:63" ht="14.25" customHeight="1">
      <c r="A29" s="142" t="s">
        <v>170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57"/>
      <c r="BK29" s="38"/>
    </row>
    <row r="30" spans="1:63" ht="15" customHeight="1">
      <c r="A30" s="142" t="s">
        <v>136</v>
      </c>
      <c r="B30" s="28"/>
      <c r="C30" s="46">
        <f>AS6</f>
        <v>2</v>
      </c>
      <c r="D30" s="46" t="s">
        <v>51</v>
      </c>
      <c r="E30" s="46">
        <f>AQ6</f>
        <v>1</v>
      </c>
      <c r="F30" s="46"/>
      <c r="G30" s="54"/>
      <c r="H30" s="46">
        <f>AS9</f>
        <v>0</v>
      </c>
      <c r="I30" s="46" t="s">
        <v>51</v>
      </c>
      <c r="J30" s="46">
        <f>AQ9</f>
        <v>3</v>
      </c>
      <c r="K30" s="46"/>
      <c r="L30" s="54"/>
      <c r="M30" s="46">
        <f>AS12</f>
        <v>1</v>
      </c>
      <c r="N30" s="46" t="s">
        <v>51</v>
      </c>
      <c r="O30" s="46">
        <f>AQ12</f>
        <v>2</v>
      </c>
      <c r="P30" s="46"/>
      <c r="Q30" s="54"/>
      <c r="R30" s="46">
        <f>AS15</f>
        <v>0</v>
      </c>
      <c r="S30" s="46" t="s">
        <v>51</v>
      </c>
      <c r="T30" s="46">
        <f>AQ15</f>
        <v>0</v>
      </c>
      <c r="U30" s="46"/>
      <c r="V30" s="54"/>
      <c r="W30" s="46">
        <f>AS18</f>
        <v>1</v>
      </c>
      <c r="X30" s="46" t="s">
        <v>51</v>
      </c>
      <c r="Y30" s="46">
        <f>AQ18</f>
        <v>2</v>
      </c>
      <c r="Z30" s="46"/>
      <c r="AA30" s="54"/>
      <c r="AB30" s="46">
        <f>AS21</f>
        <v>3</v>
      </c>
      <c r="AC30" s="46" t="s">
        <v>51</v>
      </c>
      <c r="AD30" s="46">
        <f>AQ21</f>
        <v>0</v>
      </c>
      <c r="AE30" s="46"/>
      <c r="AF30" s="54"/>
      <c r="AG30" s="46">
        <f>AS24</f>
        <v>2</v>
      </c>
      <c r="AH30" s="46" t="s">
        <v>51</v>
      </c>
      <c r="AI30" s="46">
        <f>AQ24</f>
        <v>1</v>
      </c>
      <c r="AJ30" s="46"/>
      <c r="AK30" s="54"/>
      <c r="AL30" s="46">
        <f>AS27</f>
        <v>0</v>
      </c>
      <c r="AM30" s="46" t="s">
        <v>51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51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3</v>
      </c>
      <c r="BB30" s="36">
        <f>+AZ30+BA30</f>
        <v>15</v>
      </c>
      <c r="BC30" s="35">
        <f>+C30+H30+M30+R30+W30+AB30+AG30+AL30+AQ30+AV30</f>
        <v>9</v>
      </c>
      <c r="BD30" s="35" t="s">
        <v>31</v>
      </c>
      <c r="BE30" s="35">
        <f>+E30+J30+O30+T30+Y30+AD30+AI30+AN30+AS30+AX30</f>
        <v>9</v>
      </c>
      <c r="BF30" s="37">
        <f>+C31+H31+M31+R31+W31+AB31+AG31+AL31+AQ31+AV31</f>
        <v>21</v>
      </c>
      <c r="BG30" s="35" t="s">
        <v>31</v>
      </c>
      <c r="BH30" s="36">
        <f>+E31+J31+O31+T31+Y31+AD31+AI31+AN31+AS31+AX31</f>
        <v>21</v>
      </c>
      <c r="BI30" s="83">
        <f>IF(BH30=0,"10.000",BF30/(BF30+BH30)*10)</f>
        <v>5</v>
      </c>
      <c r="BJ30" s="153">
        <f>RANK(BK30,$BK$6:$BK$33)</f>
        <v>5</v>
      </c>
      <c r="BK30" s="38">
        <f>BB30*1000+BA30*100+BE31*10+BI30</f>
        <v>15305</v>
      </c>
    </row>
    <row r="31" spans="1:63" ht="14.25" customHeight="1">
      <c r="A31" s="143"/>
      <c r="B31" s="40" t="s">
        <v>52</v>
      </c>
      <c r="C31" s="52">
        <f>AS7</f>
        <v>5</v>
      </c>
      <c r="D31" s="52" t="s">
        <v>51</v>
      </c>
      <c r="E31" s="52">
        <f>AQ7</f>
        <v>4</v>
      </c>
      <c r="F31" s="52" t="s">
        <v>53</v>
      </c>
      <c r="G31" s="55" t="s">
        <v>52</v>
      </c>
      <c r="H31" s="52">
        <f>AS10</f>
        <v>0</v>
      </c>
      <c r="I31" s="52" t="s">
        <v>51</v>
      </c>
      <c r="J31" s="52">
        <f>AQ10</f>
        <v>6</v>
      </c>
      <c r="K31" s="52" t="s">
        <v>53</v>
      </c>
      <c r="L31" s="55" t="s">
        <v>52</v>
      </c>
      <c r="M31" s="52">
        <f>AS13</f>
        <v>3</v>
      </c>
      <c r="N31" s="52" t="s">
        <v>51</v>
      </c>
      <c r="O31" s="52">
        <f>AQ13</f>
        <v>5</v>
      </c>
      <c r="P31" s="52" t="s">
        <v>53</v>
      </c>
      <c r="Q31" s="55" t="s">
        <v>52</v>
      </c>
      <c r="R31" s="52">
        <f>AS16</f>
        <v>0</v>
      </c>
      <c r="S31" s="52" t="s">
        <v>51</v>
      </c>
      <c r="T31" s="52">
        <f>AQ16</f>
        <v>0</v>
      </c>
      <c r="U31" s="52" t="s">
        <v>53</v>
      </c>
      <c r="V31" s="55" t="s">
        <v>52</v>
      </c>
      <c r="W31" s="52">
        <f>AS19</f>
        <v>3</v>
      </c>
      <c r="X31" s="52" t="s">
        <v>51</v>
      </c>
      <c r="Y31" s="52">
        <f>AQ19</f>
        <v>4</v>
      </c>
      <c r="Z31" s="52" t="s">
        <v>53</v>
      </c>
      <c r="AA31" s="55" t="s">
        <v>52</v>
      </c>
      <c r="AB31" s="52">
        <f>AS22</f>
        <v>6</v>
      </c>
      <c r="AC31" s="52" t="s">
        <v>51</v>
      </c>
      <c r="AD31" s="52">
        <f>AQ22</f>
        <v>0</v>
      </c>
      <c r="AE31" s="52" t="s">
        <v>53</v>
      </c>
      <c r="AF31" s="55" t="s">
        <v>52</v>
      </c>
      <c r="AG31" s="52">
        <f>AS25</f>
        <v>4</v>
      </c>
      <c r="AH31" s="52" t="s">
        <v>51</v>
      </c>
      <c r="AI31" s="52">
        <f>AQ25</f>
        <v>2</v>
      </c>
      <c r="AJ31" s="52" t="s">
        <v>53</v>
      </c>
      <c r="AK31" s="55" t="s">
        <v>52</v>
      </c>
      <c r="AL31" s="52">
        <f>AS28</f>
        <v>0</v>
      </c>
      <c r="AM31" s="52" t="s">
        <v>51</v>
      </c>
      <c r="AN31" s="52">
        <f>AQ28</f>
        <v>0</v>
      </c>
      <c r="AO31" s="41" t="s">
        <v>53</v>
      </c>
      <c r="AP31" s="40"/>
      <c r="AQ31" s="41"/>
      <c r="AR31" s="41"/>
      <c r="AS31" s="41"/>
      <c r="AT31" s="42"/>
      <c r="AU31" s="40" t="s">
        <v>52</v>
      </c>
      <c r="AV31" s="68"/>
      <c r="AW31" s="68" t="s">
        <v>51</v>
      </c>
      <c r="AX31" s="68"/>
      <c r="AY31" s="41" t="s">
        <v>53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59"/>
      <c r="BK31" s="78"/>
    </row>
    <row r="32" spans="1:63" ht="14.25" customHeight="1">
      <c r="A32" s="142" t="s">
        <v>171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57"/>
      <c r="BK32" s="38"/>
    </row>
    <row r="33" spans="1:63" ht="15" customHeight="1">
      <c r="A33" s="142" t="s">
        <v>135</v>
      </c>
      <c r="B33" s="28"/>
      <c r="C33" s="46">
        <f>AX6</f>
        <v>0</v>
      </c>
      <c r="D33" s="46" t="s">
        <v>51</v>
      </c>
      <c r="E33" s="46">
        <f>AV6</f>
        <v>0</v>
      </c>
      <c r="F33" s="46"/>
      <c r="G33" s="28"/>
      <c r="H33" s="46">
        <f>AX9</f>
        <v>0</v>
      </c>
      <c r="I33" s="46" t="s">
        <v>51</v>
      </c>
      <c r="J33" s="46">
        <f>AV9</f>
        <v>3</v>
      </c>
      <c r="K33" s="46"/>
      <c r="L33" s="28"/>
      <c r="M33" s="46">
        <f>AX12</f>
        <v>0</v>
      </c>
      <c r="N33" s="46" t="s">
        <v>51</v>
      </c>
      <c r="O33" s="46">
        <f>AV12</f>
        <v>3</v>
      </c>
      <c r="P33" s="46"/>
      <c r="Q33" s="28"/>
      <c r="R33" s="46">
        <f>AX15</f>
        <v>0</v>
      </c>
      <c r="S33" s="46" t="s">
        <v>51</v>
      </c>
      <c r="T33" s="46">
        <f>AV15</f>
        <v>3</v>
      </c>
      <c r="U33" s="46"/>
      <c r="V33" s="28"/>
      <c r="W33" s="46">
        <f>AX18</f>
        <v>0</v>
      </c>
      <c r="X33" s="46" t="s">
        <v>51</v>
      </c>
      <c r="Y33" s="46">
        <f>AV18</f>
        <v>0</v>
      </c>
      <c r="Z33" s="46"/>
      <c r="AA33" s="28"/>
      <c r="AB33" s="46">
        <f>AX21</f>
        <v>2</v>
      </c>
      <c r="AC33" s="46" t="s">
        <v>51</v>
      </c>
      <c r="AD33" s="46">
        <f>AV21</f>
        <v>1</v>
      </c>
      <c r="AE33" s="46"/>
      <c r="AF33" s="28"/>
      <c r="AG33" s="46">
        <f>AX24</f>
        <v>1</v>
      </c>
      <c r="AH33" s="46" t="s">
        <v>51</v>
      </c>
      <c r="AI33" s="46">
        <f>AV24</f>
        <v>2</v>
      </c>
      <c r="AJ33" s="46"/>
      <c r="AK33" s="28"/>
      <c r="AL33" s="46">
        <f>AX27</f>
        <v>3</v>
      </c>
      <c r="AM33" s="46" t="s">
        <v>51</v>
      </c>
      <c r="AN33" s="46">
        <f>AV27</f>
        <v>0</v>
      </c>
      <c r="AO33" s="46"/>
      <c r="AP33" s="28"/>
      <c r="AQ33" s="46">
        <f>AX30</f>
        <v>0</v>
      </c>
      <c r="AR33" s="46" t="s">
        <v>51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2</v>
      </c>
      <c r="BB33" s="36">
        <f>+AZ33+BA33</f>
        <v>14</v>
      </c>
      <c r="BC33" s="35">
        <f>+C33+H33+M33+R33+W33+AB33+AG33+AL33+AQ33+AV33</f>
        <v>6</v>
      </c>
      <c r="BD33" s="35" t="s">
        <v>31</v>
      </c>
      <c r="BE33" s="35">
        <f>+E33+J33+O33+T33+Y33+AD33+AI33+AN33+AS33+AX33</f>
        <v>12</v>
      </c>
      <c r="BF33" s="37">
        <f>+C34+H34+M34+R34+W34+AB34+AG34+AL34+AQ34+AV34</f>
        <v>16</v>
      </c>
      <c r="BG33" s="35" t="s">
        <v>31</v>
      </c>
      <c r="BH33" s="36">
        <f>+E34+J34+O34+T34+Y34+AD34+AI34+AN34+AS34+AX34</f>
        <v>25</v>
      </c>
      <c r="BI33" s="83">
        <f>IF(BH33=0,"10.000",BF33/(BF33+BH33)*10)</f>
        <v>3.9024390243902438</v>
      </c>
      <c r="BJ33" s="153">
        <f>RANK(BK33,$BK$6:$BK$33)</f>
        <v>7</v>
      </c>
      <c r="BK33" s="38">
        <f>BB33*1000+BA33*100+BE34*10+BI33</f>
        <v>14143.90243902439</v>
      </c>
    </row>
    <row r="34" spans="1:63" ht="14.25" customHeight="1" thickBot="1">
      <c r="A34" s="141"/>
      <c r="B34" s="57" t="s">
        <v>52</v>
      </c>
      <c r="C34" s="101">
        <f>AX7</f>
        <v>0</v>
      </c>
      <c r="D34" s="101" t="s">
        <v>51</v>
      </c>
      <c r="E34" s="101">
        <f>AV7</f>
        <v>0</v>
      </c>
      <c r="F34" s="101" t="s">
        <v>53</v>
      </c>
      <c r="G34" s="57" t="s">
        <v>52</v>
      </c>
      <c r="H34" s="101">
        <f>AX10</f>
        <v>0</v>
      </c>
      <c r="I34" s="101" t="s">
        <v>51</v>
      </c>
      <c r="J34" s="101">
        <f>AV10</f>
        <v>6</v>
      </c>
      <c r="K34" s="101" t="s">
        <v>53</v>
      </c>
      <c r="L34" s="57" t="s">
        <v>52</v>
      </c>
      <c r="M34" s="101">
        <f>AX13</f>
        <v>1</v>
      </c>
      <c r="N34" s="101" t="s">
        <v>51</v>
      </c>
      <c r="O34" s="101">
        <f>AV13</f>
        <v>6</v>
      </c>
      <c r="P34" s="101" t="s">
        <v>53</v>
      </c>
      <c r="Q34" s="57" t="s">
        <v>52</v>
      </c>
      <c r="R34" s="101">
        <f>AX16</f>
        <v>2</v>
      </c>
      <c r="S34" s="101" t="s">
        <v>51</v>
      </c>
      <c r="T34" s="101">
        <f>AV16</f>
        <v>6</v>
      </c>
      <c r="U34" s="101" t="s">
        <v>53</v>
      </c>
      <c r="V34" s="57" t="s">
        <v>52</v>
      </c>
      <c r="W34" s="101">
        <f>AX19</f>
        <v>0</v>
      </c>
      <c r="X34" s="101" t="s">
        <v>51</v>
      </c>
      <c r="Y34" s="101">
        <f>AV19</f>
        <v>0</v>
      </c>
      <c r="Z34" s="101" t="s">
        <v>53</v>
      </c>
      <c r="AA34" s="57" t="s">
        <v>52</v>
      </c>
      <c r="AB34" s="101">
        <f>AX22</f>
        <v>4</v>
      </c>
      <c r="AC34" s="101" t="s">
        <v>51</v>
      </c>
      <c r="AD34" s="101">
        <f>AV22</f>
        <v>2</v>
      </c>
      <c r="AE34" s="101" t="s">
        <v>53</v>
      </c>
      <c r="AF34" s="57" t="s">
        <v>52</v>
      </c>
      <c r="AG34" s="101">
        <f>AX25</f>
        <v>3</v>
      </c>
      <c r="AH34" s="101" t="s">
        <v>51</v>
      </c>
      <c r="AI34" s="101">
        <f>AV25</f>
        <v>4</v>
      </c>
      <c r="AJ34" s="101" t="s">
        <v>53</v>
      </c>
      <c r="AK34" s="57" t="s">
        <v>52</v>
      </c>
      <c r="AL34" s="101">
        <f>AX28</f>
        <v>6</v>
      </c>
      <c r="AM34" s="101" t="s">
        <v>51</v>
      </c>
      <c r="AN34" s="101">
        <f>AV28</f>
        <v>1</v>
      </c>
      <c r="AO34" s="101" t="s">
        <v>53</v>
      </c>
      <c r="AP34" s="57" t="s">
        <v>52</v>
      </c>
      <c r="AQ34" s="101">
        <f>AX31</f>
        <v>0</v>
      </c>
      <c r="AR34" s="101" t="s">
        <v>51</v>
      </c>
      <c r="AS34" s="101">
        <f>AV31</f>
        <v>0</v>
      </c>
      <c r="AT34" s="101" t="s">
        <v>53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-6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46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47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48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0"/>
      <c r="AQ3" s="11"/>
      <c r="AR3" s="11" t="s">
        <v>97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47</v>
      </c>
      <c r="AY4" s="20"/>
      <c r="AZ4" s="20"/>
      <c r="BA4" s="22" t="s">
        <v>48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120</v>
      </c>
      <c r="J6" s="67"/>
      <c r="K6" s="30"/>
      <c r="L6" s="28"/>
      <c r="M6" s="67"/>
      <c r="N6" s="67" t="s">
        <v>120</v>
      </c>
      <c r="O6" s="67"/>
      <c r="P6" s="30"/>
      <c r="Q6" s="28"/>
      <c r="R6" s="67"/>
      <c r="S6" s="67" t="s">
        <v>120</v>
      </c>
      <c r="T6" s="67"/>
      <c r="U6" s="30"/>
      <c r="V6" s="28"/>
      <c r="W6" s="67"/>
      <c r="X6" s="67" t="s">
        <v>120</v>
      </c>
      <c r="Y6" s="67"/>
      <c r="Z6" s="30"/>
      <c r="AA6" s="28"/>
      <c r="AB6" s="67"/>
      <c r="AC6" s="67" t="s">
        <v>120</v>
      </c>
      <c r="AD6" s="67"/>
      <c r="AE6" s="30"/>
      <c r="AF6" s="28"/>
      <c r="AG6" s="67"/>
      <c r="AH6" s="67" t="s">
        <v>120</v>
      </c>
      <c r="AI6" s="67"/>
      <c r="AJ6" s="30"/>
      <c r="AK6" s="28"/>
      <c r="AL6" s="67"/>
      <c r="AM6" s="67" t="s">
        <v>120</v>
      </c>
      <c r="AN6" s="67"/>
      <c r="AO6" s="30"/>
      <c r="AP6" s="28"/>
      <c r="AQ6" s="67"/>
      <c r="AR6" s="67" t="s">
        <v>120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121</v>
      </c>
      <c r="AZ6" s="35">
        <f>+E6+J6+O6+T6+Y6+AD6+AI6+AN6+AS6</f>
        <v>0</v>
      </c>
      <c r="BA6" s="37">
        <f>+C7+H7+M7+R7+W7+AB7+AG7+AL7+AQ7</f>
        <v>0</v>
      </c>
      <c r="BB6" s="35" t="s">
        <v>121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122</v>
      </c>
      <c r="H7" s="68"/>
      <c r="I7" s="68" t="s">
        <v>120</v>
      </c>
      <c r="J7" s="68"/>
      <c r="K7" s="42" t="s">
        <v>123</v>
      </c>
      <c r="L7" s="40" t="s">
        <v>122</v>
      </c>
      <c r="M7" s="68"/>
      <c r="N7" s="68" t="s">
        <v>120</v>
      </c>
      <c r="O7" s="68"/>
      <c r="P7" s="42" t="s">
        <v>123</v>
      </c>
      <c r="Q7" s="40" t="s">
        <v>122</v>
      </c>
      <c r="R7" s="68"/>
      <c r="S7" s="68" t="s">
        <v>120</v>
      </c>
      <c r="T7" s="68"/>
      <c r="U7" s="42" t="s">
        <v>123</v>
      </c>
      <c r="V7" s="40" t="s">
        <v>122</v>
      </c>
      <c r="W7" s="68"/>
      <c r="X7" s="68" t="s">
        <v>120</v>
      </c>
      <c r="Y7" s="68"/>
      <c r="Z7" s="42" t="s">
        <v>123</v>
      </c>
      <c r="AA7" s="40" t="s">
        <v>122</v>
      </c>
      <c r="AB7" s="68"/>
      <c r="AC7" s="68" t="s">
        <v>120</v>
      </c>
      <c r="AD7" s="68"/>
      <c r="AE7" s="42" t="s">
        <v>123</v>
      </c>
      <c r="AF7" s="40" t="s">
        <v>122</v>
      </c>
      <c r="AG7" s="68"/>
      <c r="AH7" s="68" t="s">
        <v>120</v>
      </c>
      <c r="AI7" s="68"/>
      <c r="AJ7" s="42" t="s">
        <v>123</v>
      </c>
      <c r="AK7" s="40" t="s">
        <v>122</v>
      </c>
      <c r="AL7" s="68"/>
      <c r="AM7" s="68" t="s">
        <v>120</v>
      </c>
      <c r="AN7" s="68"/>
      <c r="AO7" s="42" t="s">
        <v>123</v>
      </c>
      <c r="AP7" s="40" t="s">
        <v>122</v>
      </c>
      <c r="AQ7" s="68"/>
      <c r="AR7" s="68" t="s">
        <v>120</v>
      </c>
      <c r="AS7" s="68"/>
      <c r="AT7" s="41" t="s">
        <v>123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124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28"/>
      <c r="AQ9" s="67"/>
      <c r="AR9" s="67" t="s">
        <v>81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82</v>
      </c>
      <c r="AZ9" s="35">
        <f>+E9+J9+O9+T9+Y9+AD9+AI9+AN9+AS9</f>
        <v>0</v>
      </c>
      <c r="BA9" s="37">
        <f>+C10+H10+M10+R10+W10+AB10+AG10+AL10+AQ10</f>
        <v>0</v>
      </c>
      <c r="BB9" s="35" t="s">
        <v>82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28" t="s">
        <v>83</v>
      </c>
      <c r="AQ10" s="67"/>
      <c r="AR10" s="67" t="s">
        <v>81</v>
      </c>
      <c r="AS10" s="67"/>
      <c r="AT10" s="29" t="s">
        <v>84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65"/>
      <c r="AQ12" s="67"/>
      <c r="AR12" s="67" t="s">
        <v>81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82</v>
      </c>
      <c r="AZ12" s="35">
        <f>+E12+J12+O12+T12+Y12+AD12+AI12+AN12+AS12</f>
        <v>0</v>
      </c>
      <c r="BA12" s="37">
        <f>+C13+H13+M13+R13+W13+AB13+AG13+AL13+AQ13</f>
        <v>0</v>
      </c>
      <c r="BB12" s="35" t="s">
        <v>82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40" t="s">
        <v>83</v>
      </c>
      <c r="AQ13" s="68"/>
      <c r="AR13" s="68" t="s">
        <v>81</v>
      </c>
      <c r="AS13" s="68"/>
      <c r="AT13" s="41" t="s">
        <v>84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28"/>
      <c r="AQ15" s="67"/>
      <c r="AR15" s="67" t="s">
        <v>81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82</v>
      </c>
      <c r="AZ15" s="35">
        <f>+E15+J15+O15+T15+Y15+AD15+AI15+AN15+AS15</f>
        <v>0</v>
      </c>
      <c r="BA15" s="37">
        <f>+C16+H16+M16+R16+W16+AB16+AG16+AL16+AQ16</f>
        <v>0</v>
      </c>
      <c r="BB15" s="35" t="s">
        <v>82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28" t="s">
        <v>83</v>
      </c>
      <c r="AQ16" s="67"/>
      <c r="AR16" s="67" t="s">
        <v>81</v>
      </c>
      <c r="AS16" s="67"/>
      <c r="AT16" s="29" t="s">
        <v>84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28"/>
      <c r="AQ18" s="67"/>
      <c r="AR18" s="67" t="s">
        <v>81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82</v>
      </c>
      <c r="AZ18" s="35">
        <f>+E18+J18+O18+T18+Y18+AD18+AI18+AN18+AS18</f>
        <v>0</v>
      </c>
      <c r="BA18" s="37">
        <f>+C19+H19+M19+R19+W19+AB19+AG19+AL19+AQ19</f>
        <v>0</v>
      </c>
      <c r="BB18" s="35" t="s">
        <v>82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40" t="s">
        <v>83</v>
      </c>
      <c r="AQ19" s="68"/>
      <c r="AR19" s="68" t="s">
        <v>81</v>
      </c>
      <c r="AS19" s="68"/>
      <c r="AT19" s="41" t="s">
        <v>84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102</v>
      </c>
      <c r="B21" s="28"/>
      <c r="C21" s="46">
        <f>AD6</f>
        <v>0</v>
      </c>
      <c r="D21" s="46" t="s">
        <v>120</v>
      </c>
      <c r="E21" s="46">
        <f>AB6</f>
        <v>0</v>
      </c>
      <c r="F21" s="46"/>
      <c r="G21" s="54"/>
      <c r="H21" s="46">
        <f>AD9</f>
        <v>0</v>
      </c>
      <c r="I21" s="46" t="s">
        <v>120</v>
      </c>
      <c r="J21" s="46">
        <f>AB9</f>
        <v>0</v>
      </c>
      <c r="K21" s="46"/>
      <c r="L21" s="54"/>
      <c r="M21" s="46">
        <f>AD12</f>
        <v>0</v>
      </c>
      <c r="N21" s="46" t="s">
        <v>120</v>
      </c>
      <c r="O21" s="46">
        <f>AB12</f>
        <v>0</v>
      </c>
      <c r="P21" s="46"/>
      <c r="Q21" s="54"/>
      <c r="R21" s="46">
        <f>AD15</f>
        <v>0</v>
      </c>
      <c r="S21" s="46" t="s">
        <v>120</v>
      </c>
      <c r="T21" s="46">
        <f>AB15</f>
        <v>0</v>
      </c>
      <c r="U21" s="46"/>
      <c r="V21" s="54"/>
      <c r="W21" s="46">
        <f>AD18</f>
        <v>0</v>
      </c>
      <c r="X21" s="46" t="s">
        <v>120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120</v>
      </c>
      <c r="AI21" s="67"/>
      <c r="AJ21" s="29"/>
      <c r="AK21" s="28"/>
      <c r="AL21" s="67"/>
      <c r="AM21" s="67" t="s">
        <v>120</v>
      </c>
      <c r="AN21" s="67"/>
      <c r="AO21" s="29"/>
      <c r="AP21" s="28"/>
      <c r="AQ21" s="67"/>
      <c r="AR21" s="67" t="s">
        <v>120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121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121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122</v>
      </c>
      <c r="C22" s="52">
        <f>AD7</f>
        <v>0</v>
      </c>
      <c r="D22" s="52" t="s">
        <v>120</v>
      </c>
      <c r="E22" s="52">
        <f>AB7</f>
        <v>0</v>
      </c>
      <c r="F22" s="52" t="s">
        <v>123</v>
      </c>
      <c r="G22" s="55" t="s">
        <v>122</v>
      </c>
      <c r="H22" s="52">
        <f>AD10</f>
        <v>0</v>
      </c>
      <c r="I22" s="52" t="s">
        <v>120</v>
      </c>
      <c r="J22" s="52">
        <f>AB10</f>
        <v>0</v>
      </c>
      <c r="K22" s="52" t="s">
        <v>123</v>
      </c>
      <c r="L22" s="55" t="s">
        <v>122</v>
      </c>
      <c r="M22" s="52">
        <f>AD13</f>
        <v>0</v>
      </c>
      <c r="N22" s="52" t="s">
        <v>120</v>
      </c>
      <c r="O22" s="52">
        <f>AB13</f>
        <v>0</v>
      </c>
      <c r="P22" s="52" t="s">
        <v>123</v>
      </c>
      <c r="Q22" s="55" t="s">
        <v>122</v>
      </c>
      <c r="R22" s="52">
        <f>AD16</f>
        <v>0</v>
      </c>
      <c r="S22" s="52" t="s">
        <v>120</v>
      </c>
      <c r="T22" s="52">
        <f>AB16</f>
        <v>0</v>
      </c>
      <c r="U22" s="52" t="s">
        <v>123</v>
      </c>
      <c r="V22" s="55" t="s">
        <v>122</v>
      </c>
      <c r="W22" s="52">
        <f>AD19</f>
        <v>0</v>
      </c>
      <c r="X22" s="52" t="s">
        <v>120</v>
      </c>
      <c r="Y22" s="52">
        <f>AB19</f>
        <v>0</v>
      </c>
      <c r="Z22" s="41" t="s">
        <v>123</v>
      </c>
      <c r="AA22" s="40"/>
      <c r="AB22" s="41"/>
      <c r="AC22" s="29"/>
      <c r="AD22" s="29"/>
      <c r="AE22" s="29"/>
      <c r="AF22" s="28" t="s">
        <v>122</v>
      </c>
      <c r="AG22" s="67"/>
      <c r="AH22" s="67" t="s">
        <v>120</v>
      </c>
      <c r="AI22" s="67"/>
      <c r="AJ22" s="29" t="s">
        <v>123</v>
      </c>
      <c r="AK22" s="28" t="s">
        <v>122</v>
      </c>
      <c r="AL22" s="67"/>
      <c r="AM22" s="67" t="s">
        <v>120</v>
      </c>
      <c r="AN22" s="67"/>
      <c r="AO22" s="29" t="s">
        <v>123</v>
      </c>
      <c r="AP22" s="28" t="s">
        <v>122</v>
      </c>
      <c r="AQ22" s="67"/>
      <c r="AR22" s="67" t="s">
        <v>120</v>
      </c>
      <c r="AS22" s="67"/>
      <c r="AT22" s="29" t="s">
        <v>123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125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126</v>
      </c>
      <c r="B24" s="28"/>
      <c r="C24" s="46">
        <f>AI6</f>
        <v>0</v>
      </c>
      <c r="D24" s="46" t="s">
        <v>120</v>
      </c>
      <c r="E24" s="46">
        <f>AG6</f>
        <v>0</v>
      </c>
      <c r="F24" s="46"/>
      <c r="G24" s="54"/>
      <c r="H24" s="46">
        <f>AI9</f>
        <v>0</v>
      </c>
      <c r="I24" s="46" t="s">
        <v>120</v>
      </c>
      <c r="J24" s="46">
        <f>AG9</f>
        <v>0</v>
      </c>
      <c r="K24" s="46"/>
      <c r="L24" s="54"/>
      <c r="M24" s="46">
        <f>AI12</f>
        <v>0</v>
      </c>
      <c r="N24" s="46" t="s">
        <v>120</v>
      </c>
      <c r="O24" s="46">
        <f>AG12</f>
        <v>0</v>
      </c>
      <c r="P24" s="46"/>
      <c r="Q24" s="54"/>
      <c r="R24" s="46">
        <f>AI15</f>
        <v>0</v>
      </c>
      <c r="S24" s="46" t="s">
        <v>120</v>
      </c>
      <c r="T24" s="46">
        <f>AG15</f>
        <v>0</v>
      </c>
      <c r="U24" s="46"/>
      <c r="V24" s="54"/>
      <c r="W24" s="46">
        <f>AI18</f>
        <v>0</v>
      </c>
      <c r="X24" s="46" t="s">
        <v>120</v>
      </c>
      <c r="Y24" s="46">
        <f>AG18</f>
        <v>0</v>
      </c>
      <c r="Z24" s="46"/>
      <c r="AA24" s="54"/>
      <c r="AB24" s="46">
        <f>AI21</f>
        <v>0</v>
      </c>
      <c r="AC24" s="46" t="s">
        <v>120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120</v>
      </c>
      <c r="AN24" s="67"/>
      <c r="AO24" s="29"/>
      <c r="AP24" s="28"/>
      <c r="AQ24" s="67"/>
      <c r="AR24" s="67" t="s">
        <v>120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122</v>
      </c>
      <c r="C25" s="52">
        <f>AI7</f>
        <v>0</v>
      </c>
      <c r="D25" s="52" t="s">
        <v>120</v>
      </c>
      <c r="E25" s="52">
        <f>AG7</f>
        <v>0</v>
      </c>
      <c r="F25" s="52" t="s">
        <v>123</v>
      </c>
      <c r="G25" s="55" t="s">
        <v>122</v>
      </c>
      <c r="H25" s="52">
        <f>AI10</f>
        <v>0</v>
      </c>
      <c r="I25" s="52" t="s">
        <v>120</v>
      </c>
      <c r="J25" s="52">
        <f>AG10</f>
        <v>0</v>
      </c>
      <c r="K25" s="52" t="s">
        <v>123</v>
      </c>
      <c r="L25" s="55" t="s">
        <v>122</v>
      </c>
      <c r="M25" s="52">
        <f>AI13</f>
        <v>0</v>
      </c>
      <c r="N25" s="52" t="s">
        <v>120</v>
      </c>
      <c r="O25" s="52">
        <f>AG13</f>
        <v>0</v>
      </c>
      <c r="P25" s="52" t="s">
        <v>123</v>
      </c>
      <c r="Q25" s="55" t="s">
        <v>122</v>
      </c>
      <c r="R25" s="52">
        <f>AI16</f>
        <v>0</v>
      </c>
      <c r="S25" s="52" t="s">
        <v>120</v>
      </c>
      <c r="T25" s="52">
        <f>AG16</f>
        <v>0</v>
      </c>
      <c r="U25" s="52" t="s">
        <v>123</v>
      </c>
      <c r="V25" s="55" t="s">
        <v>122</v>
      </c>
      <c r="W25" s="52">
        <f>AI19</f>
        <v>0</v>
      </c>
      <c r="X25" s="52" t="s">
        <v>120</v>
      </c>
      <c r="Y25" s="52">
        <f>AG19</f>
        <v>0</v>
      </c>
      <c r="Z25" s="52" t="s">
        <v>123</v>
      </c>
      <c r="AA25" s="55" t="s">
        <v>122</v>
      </c>
      <c r="AB25" s="52">
        <f>AI22</f>
        <v>0</v>
      </c>
      <c r="AC25" s="52" t="s">
        <v>120</v>
      </c>
      <c r="AD25" s="52">
        <f>AG22</f>
        <v>0</v>
      </c>
      <c r="AE25" s="41" t="s">
        <v>123</v>
      </c>
      <c r="AF25" s="40"/>
      <c r="AG25" s="41"/>
      <c r="AH25" s="41"/>
      <c r="AI25" s="41"/>
      <c r="AJ25" s="41"/>
      <c r="AK25" s="40" t="s">
        <v>122</v>
      </c>
      <c r="AL25" s="68"/>
      <c r="AM25" s="68" t="s">
        <v>120</v>
      </c>
      <c r="AN25" s="68"/>
      <c r="AO25" s="41" t="s">
        <v>123</v>
      </c>
      <c r="AP25" s="40" t="s">
        <v>122</v>
      </c>
      <c r="AQ25" s="68"/>
      <c r="AR25" s="68" t="s">
        <v>120</v>
      </c>
      <c r="AS25" s="68"/>
      <c r="AT25" s="41" t="s">
        <v>123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127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51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52</v>
      </c>
      <c r="C28" s="52">
        <f>AN7</f>
        <v>0</v>
      </c>
      <c r="D28" s="52" t="s">
        <v>51</v>
      </c>
      <c r="E28" s="52">
        <f>AL7</f>
        <v>0</v>
      </c>
      <c r="F28" s="52" t="s">
        <v>53</v>
      </c>
      <c r="G28" s="55" t="s">
        <v>52</v>
      </c>
      <c r="H28" s="52">
        <f>AN10</f>
        <v>0</v>
      </c>
      <c r="I28" s="52" t="s">
        <v>51</v>
      </c>
      <c r="J28" s="52">
        <f>AL10</f>
        <v>0</v>
      </c>
      <c r="K28" s="52" t="s">
        <v>53</v>
      </c>
      <c r="L28" s="55" t="s">
        <v>52</v>
      </c>
      <c r="M28" s="52">
        <f>AN13</f>
        <v>0</v>
      </c>
      <c r="N28" s="52" t="s">
        <v>51</v>
      </c>
      <c r="O28" s="52">
        <f>AL13</f>
        <v>0</v>
      </c>
      <c r="P28" s="52" t="s">
        <v>53</v>
      </c>
      <c r="Q28" s="55" t="s">
        <v>52</v>
      </c>
      <c r="R28" s="52">
        <f>AN16</f>
        <v>0</v>
      </c>
      <c r="S28" s="52" t="s">
        <v>51</v>
      </c>
      <c r="T28" s="52">
        <f>AL16</f>
        <v>0</v>
      </c>
      <c r="U28" s="52" t="s">
        <v>53</v>
      </c>
      <c r="V28" s="55" t="s">
        <v>52</v>
      </c>
      <c r="W28" s="52">
        <f>AN19</f>
        <v>0</v>
      </c>
      <c r="X28" s="52" t="s">
        <v>51</v>
      </c>
      <c r="Y28" s="52">
        <f>AL19</f>
        <v>0</v>
      </c>
      <c r="Z28" s="52" t="s">
        <v>53</v>
      </c>
      <c r="AA28" s="55" t="s">
        <v>52</v>
      </c>
      <c r="AB28" s="52">
        <f>AN22</f>
        <v>0</v>
      </c>
      <c r="AC28" s="52" t="s">
        <v>51</v>
      </c>
      <c r="AD28" s="52">
        <f>AL22</f>
        <v>0</v>
      </c>
      <c r="AE28" s="52" t="s">
        <v>53</v>
      </c>
      <c r="AF28" s="55" t="s">
        <v>52</v>
      </c>
      <c r="AG28" s="52">
        <f>AN25</f>
        <v>0</v>
      </c>
      <c r="AH28" s="52" t="s">
        <v>51</v>
      </c>
      <c r="AI28" s="52">
        <f>AL25</f>
        <v>0</v>
      </c>
      <c r="AJ28" s="41" t="s">
        <v>53</v>
      </c>
      <c r="AK28" s="40"/>
      <c r="AL28" s="41"/>
      <c r="AM28" s="41"/>
      <c r="AN28" s="41"/>
      <c r="AO28" s="41"/>
      <c r="AP28" s="40" t="s">
        <v>52</v>
      </c>
      <c r="AQ28" s="68"/>
      <c r="AR28" s="68" t="s">
        <v>51</v>
      </c>
      <c r="AS28" s="68"/>
      <c r="AT28" s="41" t="s">
        <v>53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104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0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0</v>
      </c>
      <c r="X30" s="46" t="s">
        <v>105</v>
      </c>
      <c r="Y30" s="46">
        <f>AQ18</f>
        <v>0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106</v>
      </c>
      <c r="AZ30" s="35">
        <f>+E30+J30+O30+T30+Y30+AD30+AI30+AN30+AS30</f>
        <v>0</v>
      </c>
      <c r="BA30" s="37">
        <f>+C31+H31+M31+R31+W31+AB31+AG31+AL31+AQ31</f>
        <v>0</v>
      </c>
      <c r="BB30" s="35" t="s">
        <v>106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119</v>
      </c>
      <c r="G31" s="119" t="s">
        <v>118</v>
      </c>
      <c r="H31" s="101">
        <f>AS10</f>
        <v>0</v>
      </c>
      <c r="I31" s="101" t="s">
        <v>105</v>
      </c>
      <c r="J31" s="101">
        <f>AQ10</f>
        <v>0</v>
      </c>
      <c r="K31" s="101" t="s">
        <v>119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119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119</v>
      </c>
      <c r="V31" s="119" t="s">
        <v>118</v>
      </c>
      <c r="W31" s="101">
        <f>AS19</f>
        <v>0</v>
      </c>
      <c r="X31" s="101" t="s">
        <v>105</v>
      </c>
      <c r="Y31" s="101">
        <f>AQ19</f>
        <v>0</v>
      </c>
      <c r="Z31" s="101" t="s">
        <v>119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119</v>
      </c>
      <c r="AF31" s="119" t="s">
        <v>118</v>
      </c>
      <c r="AG31" s="101">
        <f>AS25</f>
        <v>0</v>
      </c>
      <c r="AH31" s="101" t="s">
        <v>105</v>
      </c>
      <c r="AI31" s="101">
        <f>AQ25</f>
        <v>0</v>
      </c>
      <c r="AJ31" s="101" t="s">
        <v>119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119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47</v>
      </c>
      <c r="AT4" s="20"/>
      <c r="AU4" s="20"/>
      <c r="AV4" s="22" t="s">
        <v>48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107</v>
      </c>
      <c r="J6" s="67"/>
      <c r="K6" s="30"/>
      <c r="L6" s="28"/>
      <c r="M6" s="67"/>
      <c r="N6" s="67" t="s">
        <v>107</v>
      </c>
      <c r="O6" s="67"/>
      <c r="P6" s="30"/>
      <c r="Q6" s="28"/>
      <c r="R6" s="67"/>
      <c r="S6" s="67" t="s">
        <v>107</v>
      </c>
      <c r="T6" s="67"/>
      <c r="U6" s="30"/>
      <c r="V6" s="28"/>
      <c r="W6" s="67"/>
      <c r="X6" s="67" t="s">
        <v>107</v>
      </c>
      <c r="Y6" s="67"/>
      <c r="Z6" s="30"/>
      <c r="AA6" s="28"/>
      <c r="AB6" s="67"/>
      <c r="AC6" s="67" t="s">
        <v>107</v>
      </c>
      <c r="AD6" s="67"/>
      <c r="AE6" s="30"/>
      <c r="AF6" s="28"/>
      <c r="AG6" s="67"/>
      <c r="AH6" s="67" t="s">
        <v>107</v>
      </c>
      <c r="AI6" s="67"/>
      <c r="AJ6" s="30"/>
      <c r="AK6" s="28"/>
      <c r="AL6" s="67"/>
      <c r="AM6" s="67" t="s">
        <v>107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108</v>
      </c>
      <c r="AU6" s="35">
        <f>+E6+J6+O6+T6+Y6+AD6+AI6+AN6</f>
        <v>0</v>
      </c>
      <c r="AV6" s="37">
        <f>+C7+H7+M7+R7+W7+AB7+AG7+AL7</f>
        <v>0</v>
      </c>
      <c r="AW6" s="35" t="s">
        <v>108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109</v>
      </c>
      <c r="H7" s="68"/>
      <c r="I7" s="68" t="s">
        <v>107</v>
      </c>
      <c r="J7" s="68"/>
      <c r="K7" s="42" t="s">
        <v>110</v>
      </c>
      <c r="L7" s="40" t="s">
        <v>109</v>
      </c>
      <c r="M7" s="68"/>
      <c r="N7" s="68" t="s">
        <v>107</v>
      </c>
      <c r="O7" s="68"/>
      <c r="P7" s="42" t="s">
        <v>110</v>
      </c>
      <c r="Q7" s="40" t="s">
        <v>109</v>
      </c>
      <c r="R7" s="68"/>
      <c r="S7" s="68" t="s">
        <v>107</v>
      </c>
      <c r="T7" s="68"/>
      <c r="U7" s="42" t="s">
        <v>110</v>
      </c>
      <c r="V7" s="40" t="s">
        <v>109</v>
      </c>
      <c r="W7" s="68"/>
      <c r="X7" s="68" t="s">
        <v>107</v>
      </c>
      <c r="Y7" s="68"/>
      <c r="Z7" s="42" t="s">
        <v>110</v>
      </c>
      <c r="AA7" s="40" t="s">
        <v>109</v>
      </c>
      <c r="AB7" s="68"/>
      <c r="AC7" s="68" t="s">
        <v>107</v>
      </c>
      <c r="AD7" s="68"/>
      <c r="AE7" s="42" t="s">
        <v>110</v>
      </c>
      <c r="AF7" s="40" t="s">
        <v>109</v>
      </c>
      <c r="AG7" s="68"/>
      <c r="AH7" s="68" t="s">
        <v>107</v>
      </c>
      <c r="AI7" s="68"/>
      <c r="AJ7" s="42" t="s">
        <v>110</v>
      </c>
      <c r="AK7" s="40" t="s">
        <v>109</v>
      </c>
      <c r="AL7" s="68"/>
      <c r="AM7" s="68" t="s">
        <v>107</v>
      </c>
      <c r="AN7" s="68"/>
      <c r="AO7" s="42" t="s">
        <v>110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111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82</v>
      </c>
      <c r="AU9" s="132">
        <f>+E9+J9+O9+T9+Y9+AD9+AI9+AN9</f>
        <v>0</v>
      </c>
      <c r="AV9" s="133">
        <f>+C10+H10+M10+R10+W10+AB10+AG10+AL10</f>
        <v>0</v>
      </c>
      <c r="AW9" s="35" t="s">
        <v>82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82</v>
      </c>
      <c r="AU12" s="132">
        <f>+E12+J12+O12+T12+Y12+AD12+AI12+AN12</f>
        <v>0</v>
      </c>
      <c r="AV12" s="133">
        <f>+C13+H13+M13+R13+W13+AB13+AG13+AL13</f>
        <v>0</v>
      </c>
      <c r="AW12" s="35" t="s">
        <v>82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82</v>
      </c>
      <c r="AU15" s="132">
        <f>+E15+J15+O15+T15+Y15+AD15+AI15+AN15</f>
        <v>0</v>
      </c>
      <c r="AV15" s="133">
        <f>+C16+H16+M16+R16+W16+AB16+AG16+AL16</f>
        <v>0</v>
      </c>
      <c r="AW15" s="35" t="s">
        <v>82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82</v>
      </c>
      <c r="AU18" s="132">
        <f>+E18+J18+O18+T18+Y18+AD18+AI18+AN18</f>
        <v>0</v>
      </c>
      <c r="AV18" s="133">
        <f>+C19+H19+M19+R19+W19+AB19+AG19+AL19</f>
        <v>0</v>
      </c>
      <c r="AW18" s="35" t="s">
        <v>82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102</v>
      </c>
      <c r="B21" s="28"/>
      <c r="C21" s="46">
        <f>AD6</f>
        <v>0</v>
      </c>
      <c r="D21" s="46" t="s">
        <v>107</v>
      </c>
      <c r="E21" s="46">
        <f>AB6</f>
        <v>0</v>
      </c>
      <c r="F21" s="46"/>
      <c r="G21" s="54"/>
      <c r="H21" s="46">
        <f>AD9</f>
        <v>0</v>
      </c>
      <c r="I21" s="46" t="s">
        <v>107</v>
      </c>
      <c r="J21" s="46">
        <f>AB9</f>
        <v>0</v>
      </c>
      <c r="K21" s="46"/>
      <c r="L21" s="54"/>
      <c r="M21" s="46">
        <f>AD12</f>
        <v>0</v>
      </c>
      <c r="N21" s="46" t="s">
        <v>107</v>
      </c>
      <c r="O21" s="46">
        <f>AB12</f>
        <v>0</v>
      </c>
      <c r="P21" s="46"/>
      <c r="Q21" s="54"/>
      <c r="R21" s="46">
        <f>AD15</f>
        <v>0</v>
      </c>
      <c r="S21" s="46" t="s">
        <v>107</v>
      </c>
      <c r="T21" s="46">
        <f>AB15</f>
        <v>0</v>
      </c>
      <c r="U21" s="46"/>
      <c r="V21" s="54"/>
      <c r="W21" s="46">
        <f>AD18</f>
        <v>0</v>
      </c>
      <c r="X21" s="46" t="s">
        <v>107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107</v>
      </c>
      <c r="AI21" s="67"/>
      <c r="AJ21" s="29"/>
      <c r="AK21" s="28"/>
      <c r="AL21" s="67"/>
      <c r="AM21" s="67" t="s">
        <v>107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108</v>
      </c>
      <c r="AU21" s="132">
        <f>+E21+J21+O21+T21+Y21+AD21+AI21+AN21</f>
        <v>0</v>
      </c>
      <c r="AV21" s="133">
        <f>+C22+H22+M22+R22+W22+AB22+AG22+AL22</f>
        <v>0</v>
      </c>
      <c r="AW21" s="35" t="s">
        <v>108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109</v>
      </c>
      <c r="C22" s="52">
        <f>AD7</f>
        <v>0</v>
      </c>
      <c r="D22" s="52" t="s">
        <v>107</v>
      </c>
      <c r="E22" s="52">
        <f>AB7</f>
        <v>0</v>
      </c>
      <c r="F22" s="52" t="s">
        <v>110</v>
      </c>
      <c r="G22" s="55" t="s">
        <v>109</v>
      </c>
      <c r="H22" s="52">
        <f>AD10</f>
        <v>0</v>
      </c>
      <c r="I22" s="52" t="s">
        <v>107</v>
      </c>
      <c r="J22" s="52">
        <f>AB10</f>
        <v>0</v>
      </c>
      <c r="K22" s="52" t="s">
        <v>110</v>
      </c>
      <c r="L22" s="55" t="s">
        <v>109</v>
      </c>
      <c r="M22" s="52">
        <f>AD13</f>
        <v>0</v>
      </c>
      <c r="N22" s="52" t="s">
        <v>107</v>
      </c>
      <c r="O22" s="52">
        <f>AB13</f>
        <v>0</v>
      </c>
      <c r="P22" s="52" t="s">
        <v>110</v>
      </c>
      <c r="Q22" s="55" t="s">
        <v>109</v>
      </c>
      <c r="R22" s="52">
        <f>AD16</f>
        <v>0</v>
      </c>
      <c r="S22" s="52" t="s">
        <v>107</v>
      </c>
      <c r="T22" s="52">
        <f>AB16</f>
        <v>0</v>
      </c>
      <c r="U22" s="52" t="s">
        <v>110</v>
      </c>
      <c r="V22" s="55" t="s">
        <v>109</v>
      </c>
      <c r="W22" s="52">
        <f>AD19</f>
        <v>0</v>
      </c>
      <c r="X22" s="52" t="s">
        <v>107</v>
      </c>
      <c r="Y22" s="52">
        <f>AB19</f>
        <v>0</v>
      </c>
      <c r="Z22" s="41" t="s">
        <v>110</v>
      </c>
      <c r="AA22" s="40"/>
      <c r="AB22" s="41"/>
      <c r="AC22" s="29"/>
      <c r="AD22" s="29"/>
      <c r="AE22" s="29"/>
      <c r="AF22" s="28" t="s">
        <v>109</v>
      </c>
      <c r="AG22" s="67"/>
      <c r="AH22" s="67" t="s">
        <v>107</v>
      </c>
      <c r="AI22" s="67"/>
      <c r="AJ22" s="29" t="s">
        <v>110</v>
      </c>
      <c r="AK22" s="28" t="s">
        <v>109</v>
      </c>
      <c r="AL22" s="67"/>
      <c r="AM22" s="67" t="s">
        <v>107</v>
      </c>
      <c r="AN22" s="67"/>
      <c r="AO22" s="29" t="s">
        <v>110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116</v>
      </c>
      <c r="B24" s="28"/>
      <c r="C24" s="46">
        <f>AI6</f>
        <v>0</v>
      </c>
      <c r="D24" s="46" t="s">
        <v>107</v>
      </c>
      <c r="E24" s="46">
        <f>AG6</f>
        <v>0</v>
      </c>
      <c r="F24" s="46"/>
      <c r="G24" s="54"/>
      <c r="H24" s="46">
        <f>AI9</f>
        <v>0</v>
      </c>
      <c r="I24" s="46" t="s">
        <v>107</v>
      </c>
      <c r="J24" s="46">
        <f>AG9</f>
        <v>0</v>
      </c>
      <c r="K24" s="46"/>
      <c r="L24" s="54"/>
      <c r="M24" s="46">
        <f>AI12</f>
        <v>0</v>
      </c>
      <c r="N24" s="46" t="s">
        <v>107</v>
      </c>
      <c r="O24" s="46">
        <f>AG12</f>
        <v>0</v>
      </c>
      <c r="P24" s="46"/>
      <c r="Q24" s="54"/>
      <c r="R24" s="46">
        <f>AI15</f>
        <v>0</v>
      </c>
      <c r="S24" s="46" t="s">
        <v>107</v>
      </c>
      <c r="T24" s="46">
        <f>AG15</f>
        <v>0</v>
      </c>
      <c r="U24" s="46"/>
      <c r="V24" s="54"/>
      <c r="W24" s="46">
        <f>AI18</f>
        <v>0</v>
      </c>
      <c r="X24" s="46" t="s">
        <v>107</v>
      </c>
      <c r="Y24" s="46">
        <f>AG18</f>
        <v>0</v>
      </c>
      <c r="Z24" s="46"/>
      <c r="AA24" s="54"/>
      <c r="AB24" s="46">
        <f>AI21</f>
        <v>0</v>
      </c>
      <c r="AC24" s="46" t="s">
        <v>107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107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108</v>
      </c>
      <c r="AU24" s="132">
        <f>+E24+J24+O24+T24+Y24+AD24+AI24+AN24</f>
        <v>0</v>
      </c>
      <c r="AV24" s="133">
        <f>+C25+H25+M25+R25+W25+AB25+AG25+AL25</f>
        <v>0</v>
      </c>
      <c r="AW24" s="35" t="s">
        <v>108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109</v>
      </c>
      <c r="C25" s="52">
        <f>AI7</f>
        <v>0</v>
      </c>
      <c r="D25" s="52" t="s">
        <v>107</v>
      </c>
      <c r="E25" s="52">
        <f>AG7</f>
        <v>0</v>
      </c>
      <c r="F25" s="52" t="s">
        <v>110</v>
      </c>
      <c r="G25" s="55" t="s">
        <v>109</v>
      </c>
      <c r="H25" s="52">
        <f>AI10</f>
        <v>0</v>
      </c>
      <c r="I25" s="52" t="s">
        <v>107</v>
      </c>
      <c r="J25" s="52">
        <f>AG10</f>
        <v>0</v>
      </c>
      <c r="K25" s="52" t="s">
        <v>110</v>
      </c>
      <c r="L25" s="55" t="s">
        <v>109</v>
      </c>
      <c r="M25" s="52">
        <f>AI13</f>
        <v>0</v>
      </c>
      <c r="N25" s="52" t="s">
        <v>107</v>
      </c>
      <c r="O25" s="52">
        <f>AG13</f>
        <v>0</v>
      </c>
      <c r="P25" s="52" t="s">
        <v>110</v>
      </c>
      <c r="Q25" s="55" t="s">
        <v>109</v>
      </c>
      <c r="R25" s="52">
        <f>AI16</f>
        <v>0</v>
      </c>
      <c r="S25" s="52" t="s">
        <v>107</v>
      </c>
      <c r="T25" s="52">
        <f>AG16</f>
        <v>0</v>
      </c>
      <c r="U25" s="52" t="s">
        <v>110</v>
      </c>
      <c r="V25" s="55" t="s">
        <v>109</v>
      </c>
      <c r="W25" s="52">
        <f>AI19</f>
        <v>0</v>
      </c>
      <c r="X25" s="52" t="s">
        <v>107</v>
      </c>
      <c r="Y25" s="52">
        <f>AG19</f>
        <v>0</v>
      </c>
      <c r="Z25" s="52" t="s">
        <v>110</v>
      </c>
      <c r="AA25" s="55" t="s">
        <v>109</v>
      </c>
      <c r="AB25" s="52">
        <f>AI22</f>
        <v>0</v>
      </c>
      <c r="AC25" s="52" t="s">
        <v>107</v>
      </c>
      <c r="AD25" s="52">
        <f>AG22</f>
        <v>0</v>
      </c>
      <c r="AE25" s="41" t="s">
        <v>110</v>
      </c>
      <c r="AF25" s="40"/>
      <c r="AG25" s="41"/>
      <c r="AH25" s="41"/>
      <c r="AI25" s="41"/>
      <c r="AJ25" s="41"/>
      <c r="AK25" s="40" t="s">
        <v>109</v>
      </c>
      <c r="AL25" s="68"/>
      <c r="AM25" s="68" t="s">
        <v>107</v>
      </c>
      <c r="AN25" s="68"/>
      <c r="AO25" s="41" t="s">
        <v>110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117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52</v>
      </c>
      <c r="C28" s="101">
        <f>AN7</f>
        <v>0</v>
      </c>
      <c r="D28" s="101" t="s">
        <v>51</v>
      </c>
      <c r="E28" s="101">
        <f>AL7</f>
        <v>0</v>
      </c>
      <c r="F28" s="101" t="s">
        <v>53</v>
      </c>
      <c r="G28" s="119" t="s">
        <v>52</v>
      </c>
      <c r="H28" s="101">
        <f>AN10</f>
        <v>0</v>
      </c>
      <c r="I28" s="101" t="s">
        <v>51</v>
      </c>
      <c r="J28" s="101">
        <f>AL10</f>
        <v>0</v>
      </c>
      <c r="K28" s="101" t="s">
        <v>53</v>
      </c>
      <c r="L28" s="119" t="s">
        <v>52</v>
      </c>
      <c r="M28" s="101">
        <f>AN13</f>
        <v>0</v>
      </c>
      <c r="N28" s="101" t="s">
        <v>51</v>
      </c>
      <c r="O28" s="101">
        <f>AL13</f>
        <v>0</v>
      </c>
      <c r="P28" s="101" t="s">
        <v>53</v>
      </c>
      <c r="Q28" s="119" t="s">
        <v>52</v>
      </c>
      <c r="R28" s="101">
        <f>AN16</f>
        <v>0</v>
      </c>
      <c r="S28" s="101" t="s">
        <v>51</v>
      </c>
      <c r="T28" s="101">
        <f>AL16</f>
        <v>0</v>
      </c>
      <c r="U28" s="101" t="s">
        <v>53</v>
      </c>
      <c r="V28" s="119" t="s">
        <v>52</v>
      </c>
      <c r="W28" s="101">
        <f>AN19</f>
        <v>0</v>
      </c>
      <c r="X28" s="101" t="s">
        <v>51</v>
      </c>
      <c r="Y28" s="101">
        <f>AL19</f>
        <v>0</v>
      </c>
      <c r="Z28" s="101" t="s">
        <v>53</v>
      </c>
      <c r="AA28" s="119" t="s">
        <v>52</v>
      </c>
      <c r="AB28" s="101">
        <f>AN22</f>
        <v>0</v>
      </c>
      <c r="AC28" s="101" t="s">
        <v>51</v>
      </c>
      <c r="AD28" s="101">
        <f>AL22</f>
        <v>0</v>
      </c>
      <c r="AE28" s="101" t="s">
        <v>53</v>
      </c>
      <c r="AF28" s="119" t="s">
        <v>52</v>
      </c>
      <c r="AG28" s="101">
        <f>AN25</f>
        <v>0</v>
      </c>
      <c r="AH28" s="101" t="s">
        <v>51</v>
      </c>
      <c r="AI28" s="101">
        <f>AL25</f>
        <v>0</v>
      </c>
      <c r="AJ28" s="58" t="s">
        <v>53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40"/>
  <sheetViews>
    <sheetView topLeftCell="A7" zoomScale="75" zoomScaleNormal="75" workbookViewId="0">
      <selection activeCell="AX23" sqref="AX23"/>
    </sheetView>
  </sheetViews>
  <sheetFormatPr defaultRowHeight="13.5"/>
  <cols>
    <col min="1" max="1" width="13.125" style="14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5" ht="14.25" customHeight="1">
      <c r="A1" s="139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6" t="s">
        <v>185</v>
      </c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5"/>
      <c r="BE1" s="5"/>
      <c r="BF1" s="5"/>
      <c r="BG1" s="5"/>
      <c r="BH1" s="5"/>
      <c r="BI1" s="5"/>
      <c r="BJ1" s="6"/>
      <c r="BK1" s="5"/>
    </row>
    <row r="2" spans="1:65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5" ht="14.25" customHeight="1">
      <c r="A3" s="140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5" ht="14.25" customHeight="1" thickBot="1">
      <c r="A4" s="141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5" ht="14.25" customHeight="1">
      <c r="A5" s="112" t="s">
        <v>160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5" ht="15" customHeight="1">
      <c r="A6" s="142" t="s">
        <v>192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/>
      <c r="AC6" s="67" t="s">
        <v>28</v>
      </c>
      <c r="AD6" s="67"/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1</v>
      </c>
      <c r="AR6" s="67" t="s">
        <v>234</v>
      </c>
      <c r="AS6" s="67">
        <v>2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12</v>
      </c>
      <c r="BA6" s="35">
        <f>+C5+H5+M5+R5+W5+AB5+AG5+AL5+AQ5+AV5</f>
        <v>3</v>
      </c>
      <c r="BB6" s="36">
        <f>+AZ6+BA6</f>
        <v>15</v>
      </c>
      <c r="BC6" s="35">
        <f>+C6+H6+M6+R6+W6+AB6+AG6+AL6+AQ6+AV6</f>
        <v>9</v>
      </c>
      <c r="BD6" s="35" t="s">
        <v>31</v>
      </c>
      <c r="BE6" s="35">
        <f>+E6+J6+O6+T6+Y6+AD6+AI6+AN6+AS6+AX6</f>
        <v>9</v>
      </c>
      <c r="BF6" s="37">
        <f>+C7+H7+M7+R7+W7+AB7+AG7+AL7+AQ7+AV7</f>
        <v>22</v>
      </c>
      <c r="BG6" s="35" t="s">
        <v>31</v>
      </c>
      <c r="BH6" s="36">
        <f>+E7+J7+O7+T7+Y7+AD7+AI7+AN7+AS7+AX7</f>
        <v>20</v>
      </c>
      <c r="BI6" s="83">
        <f>IF(BH6=0,"10.000",BF6/(BF6+BH6)*10)</f>
        <v>5.2380952380952381</v>
      </c>
      <c r="BJ6" s="153">
        <f>RANK(BK6,$BK$6:$BK$33)</f>
        <v>5</v>
      </c>
      <c r="BK6" s="38">
        <f>BB6*1000+BA6*100+BE7*10+BI6</f>
        <v>15305.238095238095</v>
      </c>
    </row>
    <row r="7" spans="1:65" ht="14.25" customHeight="1">
      <c r="A7" s="143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3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5</v>
      </c>
      <c r="S7" s="68" t="s">
        <v>28</v>
      </c>
      <c r="T7" s="68">
        <v>3</v>
      </c>
      <c r="U7" s="42" t="s">
        <v>30</v>
      </c>
      <c r="V7" s="40" t="s">
        <v>29</v>
      </c>
      <c r="W7" s="68">
        <v>3</v>
      </c>
      <c r="X7" s="68" t="s">
        <v>28</v>
      </c>
      <c r="Y7" s="68">
        <v>4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4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3</v>
      </c>
      <c r="AO7" s="42" t="s">
        <v>30</v>
      </c>
      <c r="AP7" s="40" t="s">
        <v>29</v>
      </c>
      <c r="AQ7" s="68">
        <v>3</v>
      </c>
      <c r="AR7" s="68" t="s">
        <v>235</v>
      </c>
      <c r="AS7" s="68">
        <v>4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54"/>
      <c r="BK7" s="90"/>
    </row>
    <row r="8" spans="1:65" ht="14.25" customHeight="1">
      <c r="A8" s="142" t="s">
        <v>161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53"/>
      <c r="BK8" s="38"/>
    </row>
    <row r="9" spans="1:65" ht="15" customHeight="1">
      <c r="A9" s="142" t="s">
        <v>181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/>
      <c r="AH9" s="67" t="s">
        <v>28</v>
      </c>
      <c r="AI9" s="67"/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>
        <v>1</v>
      </c>
      <c r="AW9" s="67" t="s">
        <v>28</v>
      </c>
      <c r="AX9" s="67">
        <v>2</v>
      </c>
      <c r="AY9" s="29"/>
      <c r="AZ9" s="82">
        <f>+B8+G8+L8+Q8+V8+AA8+AF8+AK8+AP8+AU8</f>
        <v>12</v>
      </c>
      <c r="BA9" s="35">
        <f>+C8+H8+M8+R8+W8+AB8+AG8+AL8+AQ8+AV8</f>
        <v>3</v>
      </c>
      <c r="BB9" s="36">
        <f>+AZ9+BA9</f>
        <v>15</v>
      </c>
      <c r="BC9" s="35">
        <f>+C9+H9+M9+R9+W9+AB9+AG9+AL9+AQ9+AV9</f>
        <v>8</v>
      </c>
      <c r="BD9" s="35" t="s">
        <v>31</v>
      </c>
      <c r="BE9" s="35">
        <f>+E9+J9+O9+T9+Y9+AD9+AI9+AN9+AS9+AX9</f>
        <v>10</v>
      </c>
      <c r="BF9" s="37">
        <f>+C10+H10+M10+R10+W10+AB10+AG10+AL10+AQ10+AV10</f>
        <v>19</v>
      </c>
      <c r="BG9" s="35" t="s">
        <v>31</v>
      </c>
      <c r="BH9" s="36">
        <f>+E10+J10+O10+T10+Y10+AD10+AI10+AN10+AS10+AX10</f>
        <v>22</v>
      </c>
      <c r="BI9" s="83">
        <f>IF(BH9=0,"10.000",BF9/(BF9+BH9)*10)</f>
        <v>4.6341463414634152</v>
      </c>
      <c r="BJ9" s="153">
        <f>RANK(BK9,$BK$6:$BK$33)</f>
        <v>6</v>
      </c>
      <c r="BK9" s="38">
        <f>BB9*1000+BA9*100+BE10*10+BI9</f>
        <v>15284.634146341463</v>
      </c>
    </row>
    <row r="10" spans="1:65" ht="14.25" customHeight="1">
      <c r="A10" s="151" t="s">
        <v>182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5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>
        <v>1</v>
      </c>
      <c r="AC10" s="67" t="s">
        <v>28</v>
      </c>
      <c r="AD10" s="67">
        <v>6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40" t="s">
        <v>29</v>
      </c>
      <c r="AV10" s="68">
        <v>3</v>
      </c>
      <c r="AW10" s="68" t="s">
        <v>28</v>
      </c>
      <c r="AX10" s="68">
        <v>4</v>
      </c>
      <c r="AY10" s="41" t="s">
        <v>30</v>
      </c>
      <c r="AZ10" s="84"/>
      <c r="BA10" s="35"/>
      <c r="BB10" s="36"/>
      <c r="BC10" s="35"/>
      <c r="BD10" s="35"/>
      <c r="BE10" s="87">
        <f>+BC9-BE9</f>
        <v>-2</v>
      </c>
      <c r="BF10" s="37"/>
      <c r="BG10" s="35"/>
      <c r="BH10" s="36"/>
      <c r="BI10" s="83"/>
      <c r="BJ10" s="154"/>
      <c r="BK10" s="38"/>
    </row>
    <row r="11" spans="1:65" ht="14.25" customHeight="1">
      <c r="A11" s="144" t="s">
        <v>162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53"/>
      <c r="BK11" s="97"/>
    </row>
    <row r="12" spans="1:65" ht="15" customHeight="1">
      <c r="A12" s="142" t="s">
        <v>178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>
        <v>0</v>
      </c>
      <c r="AR12" s="67" t="s">
        <v>28</v>
      </c>
      <c r="AS12" s="67">
        <v>3</v>
      </c>
      <c r="AT12" s="29"/>
      <c r="AU12" s="28"/>
      <c r="AV12" s="67">
        <v>0</v>
      </c>
      <c r="AW12" s="67" t="s">
        <v>28</v>
      </c>
      <c r="AX12" s="67">
        <v>3</v>
      </c>
      <c r="AY12" s="29"/>
      <c r="AZ12" s="82">
        <f>+B11+G11+L11+Q11+V11+AA11+AF11+AK11+AP11+AU11</f>
        <v>12</v>
      </c>
      <c r="BA12" s="35">
        <f>+C11+H11+M11+R11+W11+AB11+AG11+AL11+AQ11+AV11</f>
        <v>3</v>
      </c>
      <c r="BB12" s="36">
        <f>+AZ12+BA12</f>
        <v>15</v>
      </c>
      <c r="BC12" s="35">
        <f>+C12+H12+M12+R12+W12+AB12+AG12+AL12+AQ12+AV12</f>
        <v>6</v>
      </c>
      <c r="BD12" s="35" t="s">
        <v>31</v>
      </c>
      <c r="BE12" s="35">
        <f>+E12+J12+O12+T12+Y12+AD12+AI12+AN12+AS12+AX12</f>
        <v>12</v>
      </c>
      <c r="BF12" s="37">
        <f>+C13+H13+M13+R13+W13+AB13+AG13+AL13+AQ13+AV13</f>
        <v>13</v>
      </c>
      <c r="BG12" s="35" t="s">
        <v>31</v>
      </c>
      <c r="BH12" s="36">
        <f>+E13+J13+O13+T13+Y13+AD13+AI13+AN13+AS13+AX13</f>
        <v>27</v>
      </c>
      <c r="BI12" s="83">
        <f>IF(BH12=0,"10.000",BF12/(BF12+BH12)*10)</f>
        <v>3.25</v>
      </c>
      <c r="BJ12" s="153">
        <f>RANK(BK12,$BK$6:$BK$33)</f>
        <v>7</v>
      </c>
      <c r="BK12" s="38">
        <f>BB12*1000+BA12*100+BE13*10+BI12</f>
        <v>15243.25</v>
      </c>
    </row>
    <row r="13" spans="1:65" ht="14.25" customHeight="1">
      <c r="A13" s="149" t="s">
        <v>179</v>
      </c>
      <c r="B13" s="40" t="s">
        <v>29</v>
      </c>
      <c r="C13" s="52">
        <f>O7</f>
        <v>4</v>
      </c>
      <c r="D13" s="41" t="s">
        <v>28</v>
      </c>
      <c r="E13" s="52">
        <f>M7</f>
        <v>3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40" t="s">
        <v>29</v>
      </c>
      <c r="AV13" s="68">
        <v>0</v>
      </c>
      <c r="AW13" s="68" t="s">
        <v>28</v>
      </c>
      <c r="AX13" s="68">
        <v>6</v>
      </c>
      <c r="AY13" s="41" t="s">
        <v>30</v>
      </c>
      <c r="AZ13" s="84"/>
      <c r="BA13" s="85"/>
      <c r="BB13" s="86"/>
      <c r="BC13" s="85"/>
      <c r="BD13" s="85"/>
      <c r="BE13" s="87">
        <f>+BC12-BE12</f>
        <v>-6</v>
      </c>
      <c r="BF13" s="88"/>
      <c r="BG13" s="85"/>
      <c r="BH13" s="86"/>
      <c r="BI13" s="89"/>
      <c r="BJ13" s="154"/>
      <c r="BK13" s="90"/>
    </row>
    <row r="14" spans="1:65" ht="14.25" customHeight="1">
      <c r="A14" s="142" t="s">
        <v>163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53"/>
      <c r="BK14" s="38"/>
      <c r="BM14" s="1"/>
    </row>
    <row r="15" spans="1:65" ht="15" customHeight="1">
      <c r="A15" s="142" t="s">
        <v>231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12</v>
      </c>
      <c r="BA15" s="35">
        <f>+C14+H14+M14+R14+W14+AB14+AG14+AL14+AQ14+AV14</f>
        <v>0</v>
      </c>
      <c r="BB15" s="36">
        <f>+AZ15+BA15</f>
        <v>12</v>
      </c>
      <c r="BC15" s="35">
        <f>+C15+H15+M15+R15+W15+AB15+AG15+AL15+AQ15+AV15</f>
        <v>4</v>
      </c>
      <c r="BD15" s="35" t="s">
        <v>31</v>
      </c>
      <c r="BE15" s="35">
        <f>+E15+J15+O15+T15+Y15+AD15+AI15+AN15+AS15+AX15</f>
        <v>14</v>
      </c>
      <c r="BF15" s="37">
        <f>+C16+H16+M16+R16+W16+AB16+AG16+AL16+AQ16+AV16</f>
        <v>11</v>
      </c>
      <c r="BG15" s="35" t="s">
        <v>31</v>
      </c>
      <c r="BH15" s="36">
        <f>+E16+J16+O16+T16+Y16+AD16+AI16+AN16+AS16+AX16</f>
        <v>29</v>
      </c>
      <c r="BI15" s="83">
        <f>IF(BH15=0,"10.000",BF15/(BF15+BH15)*10)</f>
        <v>2.75</v>
      </c>
      <c r="BJ15" s="153">
        <f>RANK(BK15,$BK$6:$BK$33)</f>
        <v>10</v>
      </c>
      <c r="BK15" s="38">
        <f>BB15*1000+BA15*100+BE16*10+BI15</f>
        <v>11902.75</v>
      </c>
    </row>
    <row r="16" spans="1:65" ht="14.25" customHeight="1">
      <c r="A16" s="142"/>
      <c r="B16" s="40" t="s">
        <v>29</v>
      </c>
      <c r="C16" s="52">
        <f>T7</f>
        <v>3</v>
      </c>
      <c r="D16" s="52" t="s">
        <v>28</v>
      </c>
      <c r="E16" s="52">
        <f>R7</f>
        <v>5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5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0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1</v>
      </c>
      <c r="AW16" s="68" t="s">
        <v>28</v>
      </c>
      <c r="AX16" s="68">
        <v>5</v>
      </c>
      <c r="AY16" s="41" t="s">
        <v>30</v>
      </c>
      <c r="AZ16" s="84"/>
      <c r="BA16" s="35"/>
      <c r="BB16" s="36"/>
      <c r="BC16" s="35"/>
      <c r="BD16" s="35"/>
      <c r="BE16" s="87">
        <f>+BC15-BE15</f>
        <v>-10</v>
      </c>
      <c r="BF16" s="37"/>
      <c r="BG16" s="35"/>
      <c r="BH16" s="36"/>
      <c r="BI16" s="83"/>
      <c r="BJ16" s="154"/>
      <c r="BK16" s="38"/>
    </row>
    <row r="17" spans="1:63" ht="14.25" customHeight="1">
      <c r="A17" s="144" t="s">
        <v>164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53"/>
      <c r="BK17" s="97"/>
    </row>
    <row r="18" spans="1:63" ht="15" customHeight="1">
      <c r="A18" s="142" t="s">
        <v>172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2</v>
      </c>
      <c r="BB18" s="36">
        <f>+AZ18+BA18</f>
        <v>14</v>
      </c>
      <c r="BC18" s="35">
        <f>+C18+H18+M18+R18+W18+AB18+AG18+AL18+AQ18+AV18</f>
        <v>8</v>
      </c>
      <c r="BD18" s="35" t="s">
        <v>31</v>
      </c>
      <c r="BE18" s="35">
        <f>+E18+J18+O18+T18+Y18+AD18+AI18+AN18+AS18+AX18</f>
        <v>10</v>
      </c>
      <c r="BF18" s="37">
        <f>+C19+H19+M19+R19+W19+AB19+AG19+AL19+AQ19+AV19</f>
        <v>20</v>
      </c>
      <c r="BG18" s="35" t="s">
        <v>31</v>
      </c>
      <c r="BH18" s="36">
        <f>+E19+J19+O19+T19+Y19+AD19+AI19+AN19+AS19+AX19</f>
        <v>21</v>
      </c>
      <c r="BI18" s="83">
        <f>IF(BH18=0,"10.000",BF18/(BF18+BH18)*10)</f>
        <v>4.8780487804878048</v>
      </c>
      <c r="BJ18" s="153">
        <f>RANK(BK18,$BK$6:$BK$33)</f>
        <v>8</v>
      </c>
      <c r="BK18" s="38">
        <f>BB18*1000+BA18*100+BE19*10+BI18</f>
        <v>14184.878048780487</v>
      </c>
    </row>
    <row r="19" spans="1:63" ht="14.25" customHeight="1">
      <c r="A19" s="175" t="s">
        <v>173</v>
      </c>
      <c r="B19" s="40" t="s">
        <v>29</v>
      </c>
      <c r="C19" s="52">
        <f>Y7</f>
        <v>4</v>
      </c>
      <c r="D19" s="52" t="s">
        <v>28</v>
      </c>
      <c r="E19" s="52">
        <f>W7</f>
        <v>3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1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-2</v>
      </c>
      <c r="BF19" s="88"/>
      <c r="BG19" s="85"/>
      <c r="BH19" s="86"/>
      <c r="BI19" s="98"/>
      <c r="BJ19" s="155"/>
      <c r="BK19" s="90"/>
    </row>
    <row r="20" spans="1:63" ht="14.25" customHeight="1">
      <c r="A20" s="142" t="s">
        <v>166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56"/>
      <c r="BK20" s="38"/>
    </row>
    <row r="21" spans="1:63" ht="15" customHeight="1">
      <c r="A21" s="142" t="s">
        <v>55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0</v>
      </c>
      <c r="AR21" s="67" t="s">
        <v>28</v>
      </c>
      <c r="AS21" s="67">
        <v>3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4</v>
      </c>
      <c r="BB21" s="36">
        <f>+AZ21+BA21</f>
        <v>16</v>
      </c>
      <c r="BC21" s="35">
        <f>+C21+H21+M21+R21+W21+AB21+AG21+AL21+AQ21+AV21</f>
        <v>12</v>
      </c>
      <c r="BD21" s="35" t="s">
        <v>31</v>
      </c>
      <c r="BE21" s="35">
        <f>+E21+J21+O21+T21+Y21+AD21+AI21+AN21+AS21+AX21</f>
        <v>6</v>
      </c>
      <c r="BF21" s="37">
        <f>+C22+H22+M22+R22+W22+AB22+AG22+AL22+AQ22+AV22</f>
        <v>26</v>
      </c>
      <c r="BG21" s="35" t="s">
        <v>31</v>
      </c>
      <c r="BH21" s="36">
        <f>+E22+J22+O22+T22+Y22+AD22+AI22+AN22+AS22+AX22</f>
        <v>14</v>
      </c>
      <c r="BI21" s="83">
        <f>IF(BH21=0,"10.000",BF21/(BF21+BH21)*10)</f>
        <v>6.5</v>
      </c>
      <c r="BJ21" s="153">
        <f>RANK(BK21,$BK$6:$BK$33)</f>
        <v>3</v>
      </c>
      <c r="BK21" s="38">
        <f>BB21*1000+BA21*100+BE22*10+BI21</f>
        <v>16466.5</v>
      </c>
    </row>
    <row r="22" spans="1:63" ht="14.25" customHeight="1">
      <c r="A22" s="142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1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28" t="s">
        <v>29</v>
      </c>
      <c r="AQ22" s="67">
        <v>2</v>
      </c>
      <c r="AR22" s="67" t="s">
        <v>28</v>
      </c>
      <c r="AS22" s="67">
        <v>6</v>
      </c>
      <c r="AT22" s="29" t="s">
        <v>30</v>
      </c>
      <c r="AU22" s="40" t="s">
        <v>29</v>
      </c>
      <c r="AV22" s="68">
        <v>4</v>
      </c>
      <c r="AW22" s="68" t="s">
        <v>28</v>
      </c>
      <c r="AX22" s="68">
        <v>3</v>
      </c>
      <c r="AY22" s="41" t="s">
        <v>30</v>
      </c>
      <c r="AZ22" s="84"/>
      <c r="BA22" s="35"/>
      <c r="BB22" s="36"/>
      <c r="BC22" s="35"/>
      <c r="BD22" s="35"/>
      <c r="BE22" s="87">
        <f>+BC21-BE21</f>
        <v>6</v>
      </c>
      <c r="BF22" s="37"/>
      <c r="BG22" s="35"/>
      <c r="BH22" s="36"/>
      <c r="BI22" s="56"/>
      <c r="BJ22" s="157"/>
      <c r="BK22" s="38"/>
    </row>
    <row r="23" spans="1:63" ht="14.25" customHeight="1">
      <c r="A23" s="144" t="s">
        <v>167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58"/>
      <c r="BK23" s="97"/>
    </row>
    <row r="24" spans="1:63" ht="15" customHeight="1">
      <c r="A24" s="142" t="s">
        <v>137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28"/>
      <c r="AV24" s="67">
        <v>0</v>
      </c>
      <c r="AW24" s="67" t="s">
        <v>28</v>
      </c>
      <c r="AX24" s="67">
        <v>3</v>
      </c>
      <c r="AY24" s="29"/>
      <c r="AZ24" s="82">
        <f>+B23+G23+L23+Q23+V23+AA23+AF23+AK23+AP23+AU23</f>
        <v>12</v>
      </c>
      <c r="BA24" s="35">
        <f>+C23+H23+M23+R23+W23+AB23+AG23+AL23+AQ23+AV23</f>
        <v>1</v>
      </c>
      <c r="BB24" s="36">
        <f>+AZ24+BA24</f>
        <v>13</v>
      </c>
      <c r="BC24" s="35">
        <f>+C24+H24+M24+R24+W24+AB24+AG24+AL24+AQ24+AV24</f>
        <v>4</v>
      </c>
      <c r="BD24" s="35" t="s">
        <v>31</v>
      </c>
      <c r="BE24" s="35">
        <f>+E24+J24+O24+T24+Y24+AD24+AI24+AN24+AS24+AX24</f>
        <v>14</v>
      </c>
      <c r="BF24" s="37">
        <f>+C25+H25+M25+R25+W25+AB25+AG25+AL25+AQ25+AV25</f>
        <v>10</v>
      </c>
      <c r="BG24" s="35" t="s">
        <v>31</v>
      </c>
      <c r="BH24" s="36">
        <f>+E25+J25+O25+T25+Y25+AD25+AI25+AN25+AS25+AX25</f>
        <v>29</v>
      </c>
      <c r="BI24" s="83">
        <f>IF(BH24=0,"10.000",BF24/(BF24+BH24)*10)</f>
        <v>2.5641025641025639</v>
      </c>
      <c r="BJ24" s="153">
        <f>RANK(BK24,$BK$6:$BK$33)</f>
        <v>9</v>
      </c>
      <c r="BK24" s="38">
        <f>BB24*1000+BA24*100+BE25*10+BI24</f>
        <v>13002.564102564103</v>
      </c>
    </row>
    <row r="25" spans="1:63" ht="14.25" customHeight="1">
      <c r="A25" s="143"/>
      <c r="B25" s="40" t="s">
        <v>29</v>
      </c>
      <c r="C25" s="52">
        <f>AI7</f>
        <v>2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40" t="s">
        <v>29</v>
      </c>
      <c r="AV25" s="68">
        <v>1</v>
      </c>
      <c r="AW25" s="68" t="s">
        <v>28</v>
      </c>
      <c r="AX25" s="68">
        <v>6</v>
      </c>
      <c r="AY25" s="41" t="s">
        <v>30</v>
      </c>
      <c r="AZ25" s="84"/>
      <c r="BA25" s="85"/>
      <c r="BB25" s="86"/>
      <c r="BC25" s="85"/>
      <c r="BD25" s="85"/>
      <c r="BE25" s="87">
        <f>+BC24-BE24</f>
        <v>-10</v>
      </c>
      <c r="BF25" s="88"/>
      <c r="BG25" s="85"/>
      <c r="BH25" s="86"/>
      <c r="BI25" s="98"/>
      <c r="BJ25" s="159"/>
      <c r="BK25" s="90"/>
    </row>
    <row r="26" spans="1:63" ht="14.25" customHeight="1">
      <c r="A26" s="142" t="s">
        <v>168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57"/>
      <c r="BK26" s="38"/>
    </row>
    <row r="27" spans="1:63" ht="15" customHeight="1">
      <c r="A27" s="142" t="s">
        <v>183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3</v>
      </c>
      <c r="BB27" s="36">
        <f>+AZ27+BA27</f>
        <v>15</v>
      </c>
      <c r="BC27" s="35">
        <f>+C27+H27+M27+R27+W27+AB27+AG27+AL27+AQ27+AV27</f>
        <v>10</v>
      </c>
      <c r="BD27" s="35" t="s">
        <v>31</v>
      </c>
      <c r="BE27" s="35">
        <f>+E27+J27+O27+T27+Y27+AD27+AI27+AN27+AS27+AX27</f>
        <v>8</v>
      </c>
      <c r="BF27" s="37">
        <f>+C28+H28+M28+R28+W28+AB28+AG28+AL28+AQ28+AV28</f>
        <v>22</v>
      </c>
      <c r="BG27" s="35" t="s">
        <v>31</v>
      </c>
      <c r="BH27" s="36">
        <f>+E28+J28+O28+T28+Y28+AD28+AI28+AN28+AS28+AX28</f>
        <v>18</v>
      </c>
      <c r="BI27" s="83">
        <f>IF(BH27=0,"10.000",BF27/(BF27+BH27)*10)</f>
        <v>5.5</v>
      </c>
      <c r="BJ27" s="153">
        <f>RANK(BK27,$BK$6:$BK$33)</f>
        <v>4</v>
      </c>
      <c r="BK27" s="38">
        <f>BB27*1000+BA27*100+BE28*10+BI27</f>
        <v>15325.5</v>
      </c>
    </row>
    <row r="28" spans="1:63" ht="14.25" customHeight="1">
      <c r="A28" s="143" t="s">
        <v>169</v>
      </c>
      <c r="B28" s="40" t="s">
        <v>29</v>
      </c>
      <c r="C28" s="52">
        <f>AN7</f>
        <v>3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1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2</v>
      </c>
      <c r="AW28" s="68" t="s">
        <v>28</v>
      </c>
      <c r="AX28" s="68">
        <v>5</v>
      </c>
      <c r="AY28" s="41" t="s">
        <v>30</v>
      </c>
      <c r="AZ28" s="84"/>
      <c r="BA28" s="85"/>
      <c r="BB28" s="86"/>
      <c r="BC28" s="85"/>
      <c r="BD28" s="85"/>
      <c r="BE28" s="87">
        <f>+BC27-BE27</f>
        <v>2</v>
      </c>
      <c r="BF28" s="88"/>
      <c r="BG28" s="85"/>
      <c r="BH28" s="86"/>
      <c r="BI28" s="98"/>
      <c r="BJ28" s="159"/>
      <c r="BK28" s="90"/>
    </row>
    <row r="29" spans="1:63" ht="14.25" customHeight="1">
      <c r="A29" s="142" t="s">
        <v>170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57"/>
      <c r="BK29" s="38"/>
    </row>
    <row r="30" spans="1:63" ht="15" customHeight="1">
      <c r="A30" s="142" t="s">
        <v>140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2</v>
      </c>
      <c r="X30" s="46" t="s">
        <v>28</v>
      </c>
      <c r="Y30" s="46">
        <f>AQ18</f>
        <v>1</v>
      </c>
      <c r="Z30" s="46"/>
      <c r="AA30" s="54"/>
      <c r="AB30" s="46">
        <f>AS21</f>
        <v>3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6</v>
      </c>
      <c r="BB30" s="36">
        <f>+AZ30+BA30</f>
        <v>18</v>
      </c>
      <c r="BC30" s="35">
        <f>+C30+H30+M30+R30+W30+AB30+AG30+AL30+AQ30+AV30</f>
        <v>15</v>
      </c>
      <c r="BD30" s="35" t="s">
        <v>31</v>
      </c>
      <c r="BE30" s="35">
        <f>+E30+J30+O30+T30+Y30+AD30+AI30+AN30+AS30+AX30</f>
        <v>3</v>
      </c>
      <c r="BF30" s="37">
        <f>+C31+H31+M31+R31+W31+AB31+AG31+AL31+AQ31+AV31</f>
        <v>30</v>
      </c>
      <c r="BG30" s="35" t="s">
        <v>31</v>
      </c>
      <c r="BH30" s="36">
        <f>+E31+J31+O31+T31+Y31+AD31+AI31+AN31+AS31+AX31</f>
        <v>11</v>
      </c>
      <c r="BI30" s="83">
        <f>IF(BH30=0,"10.000",BF30/(BF30+BH30)*10)</f>
        <v>7.3170731707317067</v>
      </c>
      <c r="BJ30" s="153">
        <f>RANK(BK30,$BK$6:$BK$33)</f>
        <v>1</v>
      </c>
      <c r="BK30" s="38">
        <f>BB30*1000+BA30*100+BE31*10+BI30</f>
        <v>18727.317073170732</v>
      </c>
    </row>
    <row r="31" spans="1:63" ht="14.25" customHeight="1">
      <c r="A31" s="143"/>
      <c r="B31" s="40" t="s">
        <v>29</v>
      </c>
      <c r="C31" s="52">
        <f>AS7</f>
        <v>4</v>
      </c>
      <c r="D31" s="52" t="s">
        <v>28</v>
      </c>
      <c r="E31" s="52">
        <f>AQ7</f>
        <v>3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f>AQ10</f>
        <v>2</v>
      </c>
      <c r="K31" s="52" t="s">
        <v>30</v>
      </c>
      <c r="L31" s="55" t="s">
        <v>29</v>
      </c>
      <c r="M31" s="52">
        <f>AS13</f>
        <v>6</v>
      </c>
      <c r="N31" s="52" t="s">
        <v>28</v>
      </c>
      <c r="O31" s="52">
        <f>AQ13</f>
        <v>1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4</v>
      </c>
      <c r="X31" s="52" t="s">
        <v>28</v>
      </c>
      <c r="Y31" s="52">
        <f>AQ19</f>
        <v>2</v>
      </c>
      <c r="Z31" s="52" t="s">
        <v>30</v>
      </c>
      <c r="AA31" s="55" t="s">
        <v>29</v>
      </c>
      <c r="AB31" s="52">
        <f>AS22</f>
        <v>6</v>
      </c>
      <c r="AC31" s="52" t="s">
        <v>28</v>
      </c>
      <c r="AD31" s="52">
        <f>AQ22</f>
        <v>2</v>
      </c>
      <c r="AE31" s="52" t="s">
        <v>30</v>
      </c>
      <c r="AF31" s="55" t="s">
        <v>29</v>
      </c>
      <c r="AG31" s="52">
        <f>AS25</f>
        <v>6</v>
      </c>
      <c r="AH31" s="52" t="s">
        <v>28</v>
      </c>
      <c r="AI31" s="52">
        <f>AQ25</f>
        <v>1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12</v>
      </c>
      <c r="BF31" s="72"/>
      <c r="BG31" s="71"/>
      <c r="BH31" s="77"/>
      <c r="BI31" s="135"/>
      <c r="BJ31" s="159"/>
      <c r="BK31" s="78"/>
    </row>
    <row r="32" spans="1:63" ht="14.25" customHeight="1">
      <c r="A32" s="142" t="s">
        <v>171</v>
      </c>
      <c r="B32" s="59"/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57"/>
      <c r="BK32" s="38"/>
    </row>
    <row r="33" spans="1:63" ht="15" customHeight="1">
      <c r="A33" s="142" t="s">
        <v>184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2</v>
      </c>
      <c r="I33" s="46" t="s">
        <v>28</v>
      </c>
      <c r="J33" s="46">
        <f>AV9</f>
        <v>1</v>
      </c>
      <c r="K33" s="46"/>
      <c r="L33" s="28"/>
      <c r="M33" s="46">
        <f>AX12</f>
        <v>3</v>
      </c>
      <c r="N33" s="46" t="s">
        <v>28</v>
      </c>
      <c r="O33" s="46">
        <f>AV12</f>
        <v>0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3</v>
      </c>
      <c r="AH33" s="46" t="s">
        <v>28</v>
      </c>
      <c r="AI33" s="46">
        <f>AV24</f>
        <v>0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5</v>
      </c>
      <c r="BB33" s="36">
        <f>+AZ33+BA33</f>
        <v>17</v>
      </c>
      <c r="BC33" s="35">
        <f>+C33+H33+M33+R33+W33+AB33+AG33+AL33+AQ33+AV33</f>
        <v>14</v>
      </c>
      <c r="BD33" s="35" t="s">
        <v>31</v>
      </c>
      <c r="BE33" s="35">
        <f>+E33+J33+O33+T33+Y33+AD33+AI33+AN33+AS33+AX33</f>
        <v>4</v>
      </c>
      <c r="BF33" s="37">
        <f>+C34+H34+M34+R34+W34+AB34+AG34+AL34+AQ34+AV34</f>
        <v>29</v>
      </c>
      <c r="BG33" s="35" t="s">
        <v>31</v>
      </c>
      <c r="BH33" s="36">
        <f>+E34+J34+O34+T34+Y34+AD34+AI34+AN34+AS34+AX34</f>
        <v>11</v>
      </c>
      <c r="BI33" s="83">
        <f>IF(BH33=0,"10.000",BF33/(BF33+BH33)*10)</f>
        <v>7.25</v>
      </c>
      <c r="BJ33" s="153">
        <f>RANK(BK33,$BK$6:$BK$33)</f>
        <v>2</v>
      </c>
      <c r="BK33" s="38">
        <f>BB33*1000+BA33*100+BE34*10+BI33</f>
        <v>17607.25</v>
      </c>
    </row>
    <row r="34" spans="1:63" ht="14.25" customHeight="1" thickBot="1">
      <c r="A34" s="150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4</v>
      </c>
      <c r="I34" s="101" t="s">
        <v>28</v>
      </c>
      <c r="J34" s="101">
        <f>AV10</f>
        <v>3</v>
      </c>
      <c r="K34" s="101" t="s">
        <v>30</v>
      </c>
      <c r="L34" s="57" t="s">
        <v>29</v>
      </c>
      <c r="M34" s="101">
        <f>AX13</f>
        <v>6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5</v>
      </c>
      <c r="S34" s="101" t="s">
        <v>28</v>
      </c>
      <c r="T34" s="101">
        <f>AV16</f>
        <v>1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3</v>
      </c>
      <c r="AC34" s="101" t="s">
        <v>28</v>
      </c>
      <c r="AD34" s="101">
        <f>AV22</f>
        <v>4</v>
      </c>
      <c r="AE34" s="101" t="s">
        <v>30</v>
      </c>
      <c r="AF34" s="57" t="s">
        <v>29</v>
      </c>
      <c r="AG34" s="101">
        <f>AX25</f>
        <v>6</v>
      </c>
      <c r="AH34" s="101" t="s">
        <v>28</v>
      </c>
      <c r="AI34" s="101">
        <f>AV25</f>
        <v>1</v>
      </c>
      <c r="AJ34" s="101" t="s">
        <v>30</v>
      </c>
      <c r="AK34" s="57" t="s">
        <v>29</v>
      </c>
      <c r="AL34" s="101">
        <f>AX28</f>
        <v>5</v>
      </c>
      <c r="AM34" s="101" t="s">
        <v>28</v>
      </c>
      <c r="AN34" s="101">
        <f>AV28</f>
        <v>2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10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46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47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48"/>
      <c r="C40" s="70" t="s">
        <v>25</v>
      </c>
      <c r="BF40" s="4"/>
    </row>
  </sheetData>
  <mergeCells count="1">
    <mergeCell ref="M1:AO1"/>
  </mergeCells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32" sqref="M3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227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186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/>
      <c r="AC6" s="67" t="s">
        <v>28</v>
      </c>
      <c r="AD6" s="67"/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12</v>
      </c>
      <c r="BA6" s="35">
        <f>+C5+H5+M5+R5+W5+AB5+AG5+AL5+AQ5+AV5</f>
        <v>3</v>
      </c>
      <c r="BB6" s="36">
        <f>+AZ6+BA6</f>
        <v>15</v>
      </c>
      <c r="BC6" s="35">
        <f>+C6+H6+M6+R6+W6+AB6+AG6+AL6+AQ6+AV6</f>
        <v>7</v>
      </c>
      <c r="BD6" s="35" t="s">
        <v>31</v>
      </c>
      <c r="BE6" s="35">
        <f>+E6+J6+O6+T6+Y6+AD6+AI6+AN6+AS6+AX6</f>
        <v>11</v>
      </c>
      <c r="BF6" s="37">
        <f>+C7+H7+M7+R7+W7+AB7+AG7+AL7+AQ7+AV7</f>
        <v>17</v>
      </c>
      <c r="BG6" s="35" t="s">
        <v>31</v>
      </c>
      <c r="BH6" s="36">
        <f>+E7+J7+O7+T7+Y7+AD7+AI7+AN7+AS7+AX7</f>
        <v>24</v>
      </c>
      <c r="BI6" s="83">
        <f>IF(BH6=0,"10.000",BF6/(BF6+BH6)*10)</f>
        <v>4.1463414634146343</v>
      </c>
      <c r="BJ6" s="105">
        <f>RANK(BK6,$BK$6:$BK$33)</f>
        <v>7</v>
      </c>
      <c r="BK6" s="38">
        <f>BB6*1000+BA6*100+BE7*10+BI6</f>
        <v>15264.146341463415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1</v>
      </c>
      <c r="N7" s="68" t="s">
        <v>28</v>
      </c>
      <c r="O7" s="68">
        <v>6</v>
      </c>
      <c r="P7" s="42" t="s">
        <v>30</v>
      </c>
      <c r="Q7" s="40" t="s">
        <v>29</v>
      </c>
      <c r="R7" s="68">
        <v>1</v>
      </c>
      <c r="S7" s="68" t="s">
        <v>28</v>
      </c>
      <c r="T7" s="68">
        <v>6</v>
      </c>
      <c r="U7" s="42" t="s">
        <v>30</v>
      </c>
      <c r="V7" s="40" t="s">
        <v>29</v>
      </c>
      <c r="W7" s="68">
        <v>4</v>
      </c>
      <c r="X7" s="68" t="s">
        <v>28</v>
      </c>
      <c r="Y7" s="68">
        <v>2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4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5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4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-4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187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>
        <v>3</v>
      </c>
      <c r="AW9" s="67" t="s">
        <v>28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3</v>
      </c>
      <c r="BB9" s="36">
        <f>+AZ9+BA9</f>
        <v>15</v>
      </c>
      <c r="BC9" s="35">
        <f>+C9+H9+M9+R9+W9+AB9+AG9+AL9+AQ9+AV9</f>
        <v>10</v>
      </c>
      <c r="BD9" s="35" t="s">
        <v>31</v>
      </c>
      <c r="BE9" s="35">
        <f>+E9+J9+O9+T9+Y9+AD9+AI9+AN9+AS9+AX9</f>
        <v>8</v>
      </c>
      <c r="BF9" s="37">
        <f>+C10+H10+M10+R10+W10+AB10+AG10+AL10+AQ10+AV10</f>
        <v>21</v>
      </c>
      <c r="BG9" s="35" t="s">
        <v>31</v>
      </c>
      <c r="BH9" s="36">
        <f>+E10+J10+O10+T10+Y10+AD10+AI10+AN10+AS10+AX10</f>
        <v>21</v>
      </c>
      <c r="BI9" s="83">
        <f>IF(BH9=0,"10.000",BF9/(BF9+BH9)*10)</f>
        <v>5</v>
      </c>
      <c r="BJ9" s="105">
        <f>RANK(BK9,$BK$6:$BK$33)</f>
        <v>5</v>
      </c>
      <c r="BK9" s="38">
        <f>BB9*1000+BA9*100+BE10*10+BI9</f>
        <v>15325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4</v>
      </c>
      <c r="Z10" s="29" t="s">
        <v>30</v>
      </c>
      <c r="AA10" s="28" t="s">
        <v>29</v>
      </c>
      <c r="AB10" s="67">
        <v>3</v>
      </c>
      <c r="AC10" s="67" t="s">
        <v>28</v>
      </c>
      <c r="AD10" s="67">
        <v>4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40" t="s">
        <v>29</v>
      </c>
      <c r="AV10" s="68">
        <v>6</v>
      </c>
      <c r="AW10" s="68" t="s">
        <v>28</v>
      </c>
      <c r="AX10" s="68">
        <v>2</v>
      </c>
      <c r="AY10" s="41" t="s">
        <v>30</v>
      </c>
      <c r="AZ10" s="84"/>
      <c r="BA10" s="35"/>
      <c r="BB10" s="36"/>
      <c r="BC10" s="35"/>
      <c r="BD10" s="35"/>
      <c r="BE10" s="87">
        <f>+BC9-BE9</f>
        <v>2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188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5</v>
      </c>
      <c r="BB12" s="36">
        <f>+AZ12+BA12</f>
        <v>17</v>
      </c>
      <c r="BC12" s="35">
        <f>+C12+H12+M12+R12+W12+AB12+AG12+AL12+AQ12+AV12</f>
        <v>14</v>
      </c>
      <c r="BD12" s="35" t="s">
        <v>31</v>
      </c>
      <c r="BE12" s="35">
        <f>+E12+J12+O12+T12+Y12+AD12+AI12+AN12+AS12+AX12</f>
        <v>4</v>
      </c>
      <c r="BF12" s="37">
        <f>+C13+H13+M13+R13+W13+AB13+AG13+AL13+AQ13+AV13</f>
        <v>28</v>
      </c>
      <c r="BG12" s="35" t="s">
        <v>31</v>
      </c>
      <c r="BH12" s="36">
        <f>+E13+J13+O13+T13+Y13+AD13+AI13+AN13+AS13+AX13</f>
        <v>11</v>
      </c>
      <c r="BI12" s="83">
        <f>IF(BH12=0,"10.000",BF12/(BF12+BH12)*10)</f>
        <v>7.1794871794871797</v>
      </c>
      <c r="BJ12" s="105">
        <f>RANK(BK12,$BK$6:$BK$33)</f>
        <v>2</v>
      </c>
      <c r="BK12" s="38">
        <f>BB12*1000+BA12*100+BE13*10+BI12</f>
        <v>17607.179487179488</v>
      </c>
    </row>
    <row r="13" spans="1:63" ht="14.25" customHeight="1">
      <c r="A13" s="138" t="s">
        <v>229</v>
      </c>
      <c r="B13" s="40" t="s">
        <v>29</v>
      </c>
      <c r="C13" s="52">
        <f>O7</f>
        <v>6</v>
      </c>
      <c r="D13" s="41" t="s">
        <v>28</v>
      </c>
      <c r="E13" s="52">
        <f>M7</f>
        <v>1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3</v>
      </c>
      <c r="Z13" s="41" t="s">
        <v>30</v>
      </c>
      <c r="AA13" s="40" t="s">
        <v>29</v>
      </c>
      <c r="AB13" s="68">
        <v>6</v>
      </c>
      <c r="AC13" s="68" t="s">
        <v>28</v>
      </c>
      <c r="AD13" s="68">
        <v>1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4</v>
      </c>
      <c r="AW13" s="68" t="s">
        <v>28</v>
      </c>
      <c r="AX13" s="68">
        <v>2</v>
      </c>
      <c r="AY13" s="41" t="s">
        <v>30</v>
      </c>
      <c r="AZ13" s="84"/>
      <c r="BA13" s="85"/>
      <c r="BB13" s="86"/>
      <c r="BC13" s="85"/>
      <c r="BD13" s="85"/>
      <c r="BE13" s="87">
        <f>+BC12-BE12</f>
        <v>10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189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3</v>
      </c>
      <c r="AW15" s="67" t="s">
        <v>28</v>
      </c>
      <c r="AX15" s="67">
        <v>0</v>
      </c>
      <c r="AY15" s="29"/>
      <c r="AZ15" s="82">
        <f>+B14+G14+L14+Q14+V14+AA14+AF14+AK14+AP14+AU14</f>
        <v>12</v>
      </c>
      <c r="BA15" s="35">
        <f>+C14+H14+M14+R14+W14+AB14+AG14+AL14+AQ14+AV14</f>
        <v>5</v>
      </c>
      <c r="BB15" s="36">
        <f>+AZ15+BA15</f>
        <v>17</v>
      </c>
      <c r="BC15" s="35">
        <f>+C15+H15+M15+R15+W15+AB15+AG15+AL15+AQ15+AV15</f>
        <v>15</v>
      </c>
      <c r="BD15" s="35" t="s">
        <v>31</v>
      </c>
      <c r="BE15" s="35">
        <f>+E15+J15+O15+T15+Y15+AD15+AI15+AN15+AS15+AX15</f>
        <v>3</v>
      </c>
      <c r="BF15" s="37">
        <f>+C16+H16+M16+R16+W16+AB16+AG16+AL16+AQ16+AV16</f>
        <v>31</v>
      </c>
      <c r="BG15" s="35" t="s">
        <v>31</v>
      </c>
      <c r="BH15" s="36">
        <f>+E16+J16+O16+T16+Y16+AD16+AI16+AN16+AS16+AX16</f>
        <v>11</v>
      </c>
      <c r="BI15" s="83">
        <f>IF(BH15=0,"10.000",BF15/(BF15+BH15)*10)</f>
        <v>7.3809523809523814</v>
      </c>
      <c r="BJ15" s="105">
        <f>RANK(BK15,$BK$6:$BK$33)</f>
        <v>1</v>
      </c>
      <c r="BK15" s="38">
        <f>BB15*1000+BA15*100+BE16*10+BI15</f>
        <v>17627.380952380954</v>
      </c>
    </row>
    <row r="16" spans="1:63" ht="14.25" customHeight="1">
      <c r="A16" s="8"/>
      <c r="B16" s="40" t="s">
        <v>29</v>
      </c>
      <c r="C16" s="52">
        <f>T7</f>
        <v>6</v>
      </c>
      <c r="D16" s="52" t="s">
        <v>28</v>
      </c>
      <c r="E16" s="52">
        <f>R7</f>
        <v>1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6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12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138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3</v>
      </c>
      <c r="BB18" s="36">
        <f>+AZ18+BA18</f>
        <v>15</v>
      </c>
      <c r="BC18" s="35">
        <f>+C18+H18+M18+R18+W18+AB18+AG18+AL18+AQ18+AV18</f>
        <v>10</v>
      </c>
      <c r="BD18" s="35" t="s">
        <v>31</v>
      </c>
      <c r="BE18" s="35">
        <f>+E18+J18+O18+T18+Y18+AD18+AI18+AN18+AS18+AX18</f>
        <v>8</v>
      </c>
      <c r="BF18" s="37">
        <f>+C19+H19+M19+R19+W19+AB19+AG19+AL19+AQ19+AV19</f>
        <v>23</v>
      </c>
      <c r="BG18" s="35" t="s">
        <v>31</v>
      </c>
      <c r="BH18" s="36">
        <f>+E19+J19+O19+T19+Y19+AD19+AI19+AN19+AS19+AX19</f>
        <v>17</v>
      </c>
      <c r="BI18" s="83">
        <f>IF(BH18=0,"10.000",BF18/(BF18+BH18)*10)</f>
        <v>5.75</v>
      </c>
      <c r="BJ18" s="105">
        <f>RANK(BK18,$BK$6:$BK$33)</f>
        <v>3</v>
      </c>
      <c r="BK18" s="38">
        <f>BB18*1000+BA18*100+BE19*10+BI18</f>
        <v>15325.75</v>
      </c>
    </row>
    <row r="19" spans="1:63" ht="14.25" customHeight="1">
      <c r="A19" s="138" t="s">
        <v>177</v>
      </c>
      <c r="B19" s="40" t="s">
        <v>29</v>
      </c>
      <c r="C19" s="52">
        <f>Y7</f>
        <v>2</v>
      </c>
      <c r="D19" s="52" t="s">
        <v>28</v>
      </c>
      <c r="E19" s="52">
        <f>W7</f>
        <v>4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3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3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2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85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28"/>
      <c r="AV21" s="67">
        <v>1</v>
      </c>
      <c r="AW21" s="67" t="s">
        <v>28</v>
      </c>
      <c r="AX21" s="67">
        <v>2</v>
      </c>
      <c r="AY21" s="29"/>
      <c r="AZ21" s="82">
        <f>+B20+G20+L20+Q20+V20+AA20+AF20+AK20+AP20+AU20</f>
        <v>12</v>
      </c>
      <c r="BA21" s="35">
        <f>+C20+H20+M20+R20+W20+AB20+AG20+AL20+AQ20+AV20</f>
        <v>3</v>
      </c>
      <c r="BB21" s="36">
        <f>+AZ21+BA21</f>
        <v>15</v>
      </c>
      <c r="BC21" s="35">
        <f>+C21+H21+M21+R21+W21+AB21+AG21+AL21+AQ21+AV21</f>
        <v>7</v>
      </c>
      <c r="BD21" s="35" t="s">
        <v>31</v>
      </c>
      <c r="BE21" s="35">
        <f>+E21+J21+O21+T21+Y21+AD21+AI21+AN21+AS21+AX21</f>
        <v>11</v>
      </c>
      <c r="BF21" s="37">
        <f>+C22+H22+M22+R22+W22+AB22+AG22+AL22+AQ22+AV22</f>
        <v>15</v>
      </c>
      <c r="BG21" s="35" t="s">
        <v>31</v>
      </c>
      <c r="BH21" s="36">
        <f>+E22+J22+O22+T22+Y22+AD22+AI22+AN22+AS22+AX22</f>
        <v>24</v>
      </c>
      <c r="BI21" s="83">
        <f>IF(BH21=0,"10.000",BF21/(BF21+BH21)*10)</f>
        <v>3.8461538461538463</v>
      </c>
      <c r="BJ21" s="105">
        <f>RANK(BK21,$BK$6:$BK$33)</f>
        <v>8</v>
      </c>
      <c r="BK21" s="38">
        <f>BB21*1000+BA21*100+BE22*10+BI21</f>
        <v>15263.846153846154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1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3</v>
      </c>
      <c r="AT22" s="29" t="s">
        <v>30</v>
      </c>
      <c r="AU22" s="40" t="s">
        <v>29</v>
      </c>
      <c r="AV22" s="68">
        <v>2</v>
      </c>
      <c r="AW22" s="68" t="s">
        <v>28</v>
      </c>
      <c r="AX22" s="68">
        <v>4</v>
      </c>
      <c r="AY22" s="41" t="s">
        <v>30</v>
      </c>
      <c r="AZ22" s="84"/>
      <c r="BA22" s="35"/>
      <c r="BB22" s="36"/>
      <c r="BC22" s="35"/>
      <c r="BD22" s="35"/>
      <c r="BE22" s="87">
        <f>+BC21-BE21</f>
        <v>-4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226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28"/>
      <c r="AV24" s="67">
        <v>3</v>
      </c>
      <c r="AW24" s="67" t="s">
        <v>28</v>
      </c>
      <c r="AX24" s="67">
        <v>0</v>
      </c>
      <c r="AY24" s="29"/>
      <c r="AZ24" s="82">
        <f>+B23+G23+L23+Q23+V23+AA23+AF23+AK23+AP23+AU23</f>
        <v>12</v>
      </c>
      <c r="BA24" s="35">
        <f>+C23+H23+M23+R23+W23+AB23+AG23+AL23+AQ23+AV23</f>
        <v>3</v>
      </c>
      <c r="BB24" s="36">
        <f>+AZ24+BA24</f>
        <v>15</v>
      </c>
      <c r="BC24" s="35">
        <f>+C24+H24+M24+R24+W24+AB24+AG24+AL24+AQ24+AV24</f>
        <v>10</v>
      </c>
      <c r="BD24" s="35" t="s">
        <v>31</v>
      </c>
      <c r="BE24" s="35">
        <f>+E24+J24+O24+T24+Y24+AD24+AI24+AN24+AS24+AX24</f>
        <v>8</v>
      </c>
      <c r="BF24" s="37">
        <f>+C25+H25+M25+R25+W25+AB25+AG25+AL25+AQ25+AV25</f>
        <v>21</v>
      </c>
      <c r="BG24" s="35" t="s">
        <v>31</v>
      </c>
      <c r="BH24" s="36">
        <f>+E25+J25+O25+T25+Y25+AD25+AI25+AN25+AS25+AX25</f>
        <v>17</v>
      </c>
      <c r="BI24" s="83">
        <f>IF(BH24=0,"10.000",BF24/(BF24+BH24)*10)</f>
        <v>5.526315789473685</v>
      </c>
      <c r="BJ24" s="105">
        <f>RANK(BK24,$BK$6:$BK$33)</f>
        <v>4</v>
      </c>
      <c r="BK24" s="38">
        <f>BB24*1000+BA24*100+BE25*10+BI24</f>
        <v>15325.526315789473</v>
      </c>
    </row>
    <row r="25" spans="1:63" ht="14.25" customHeight="1">
      <c r="A25" s="138"/>
      <c r="B25" s="40" t="s">
        <v>29</v>
      </c>
      <c r="C25" s="52">
        <f>AI7</f>
        <v>2</v>
      </c>
      <c r="D25" s="52" t="s">
        <v>28</v>
      </c>
      <c r="E25" s="52">
        <f>AG7</f>
        <v>4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3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2</v>
      </c>
      <c r="AR25" s="68" t="s">
        <v>28</v>
      </c>
      <c r="AS25" s="68">
        <v>4</v>
      </c>
      <c r="AT25" s="41" t="s">
        <v>30</v>
      </c>
      <c r="AU25" s="40" t="s">
        <v>29</v>
      </c>
      <c r="AV25" s="68">
        <v>6</v>
      </c>
      <c r="AW25" s="68" t="s">
        <v>28</v>
      </c>
      <c r="AX25" s="68">
        <v>0</v>
      </c>
      <c r="AY25" s="41" t="s">
        <v>30</v>
      </c>
      <c r="AZ25" s="84"/>
      <c r="BA25" s="85"/>
      <c r="BB25" s="86"/>
      <c r="BC25" s="85"/>
      <c r="BD25" s="85"/>
      <c r="BE25" s="87">
        <f>+BC24-BE24</f>
        <v>2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190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12</v>
      </c>
      <c r="BA27" s="35">
        <f>+C26+H26+M26+R26+W26+AB26+AG26+AL26+AQ26+AV26</f>
        <v>1</v>
      </c>
      <c r="BB27" s="36">
        <f>+AZ27+BA27</f>
        <v>13</v>
      </c>
      <c r="BC27" s="35">
        <f>+C27+H27+M27+R27+W27+AB27+AG27+AL27+AQ27+AV27</f>
        <v>5</v>
      </c>
      <c r="BD27" s="35" t="s">
        <v>31</v>
      </c>
      <c r="BE27" s="35">
        <f>+E27+J27+O27+T27+Y27+AD27+AI27+AN27+AS27+AX27</f>
        <v>13</v>
      </c>
      <c r="BF27" s="37">
        <f>+C28+H28+M28+R28+W28+AB28+AG28+AL28+AQ28+AV28</f>
        <v>15</v>
      </c>
      <c r="BG27" s="35" t="s">
        <v>31</v>
      </c>
      <c r="BH27" s="36">
        <f>+E28+J28+O28+T28+Y28+AD28+AI28+AN28+AS28+AX28</f>
        <v>27</v>
      </c>
      <c r="BI27" s="83">
        <f>IF(BH27=0,"10.000",BF27/(BF27+BH27)*10)</f>
        <v>3.5714285714285716</v>
      </c>
      <c r="BJ27" s="105">
        <f>RANK(BK27,$BK$6:$BK$33)</f>
        <v>9</v>
      </c>
      <c r="BK27" s="38">
        <f>BB27*1000+BA27*100+BE28*10+BI27</f>
        <v>13023.571428571429</v>
      </c>
    </row>
    <row r="28" spans="1:63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4</v>
      </c>
      <c r="AW28" s="68" t="s">
        <v>28</v>
      </c>
      <c r="AX28" s="68">
        <v>2</v>
      </c>
      <c r="AY28" s="41" t="s">
        <v>30</v>
      </c>
      <c r="AZ28" s="84"/>
      <c r="BA28" s="85"/>
      <c r="BB28" s="86"/>
      <c r="BC28" s="85"/>
      <c r="BD28" s="85"/>
      <c r="BE28" s="87">
        <f>+BC27-BE27</f>
        <v>-8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98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143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1</v>
      </c>
      <c r="AC30" s="46" t="s">
        <v>28</v>
      </c>
      <c r="AD30" s="46">
        <f>AQ21</f>
        <v>2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3</v>
      </c>
      <c r="BB30" s="36">
        <f>+AZ30+BA30</f>
        <v>15</v>
      </c>
      <c r="BC30" s="35">
        <f>+C30+H30+M30+R30+W30+AB30+AG30+AL30+AQ30+AV30</f>
        <v>8</v>
      </c>
      <c r="BD30" s="35" t="s">
        <v>31</v>
      </c>
      <c r="BE30" s="35">
        <f>+E30+J30+O30+T30+Y30+AD30+AI30+AN30+AS30+AX30</f>
        <v>10</v>
      </c>
      <c r="BF30" s="37">
        <f>+C31+H31+M31+R31+W31+AB31+AG31+AL31+AQ31+AV31</f>
        <v>17</v>
      </c>
      <c r="BG30" s="35" t="s">
        <v>31</v>
      </c>
      <c r="BH30" s="36">
        <f>+E31+J31+O31+T31+Y31+AD31+AI31+AN31+AS31+AX31</f>
        <v>20</v>
      </c>
      <c r="BI30" s="83">
        <f>IF(BH30=0,"10.000",BF30/(BF30+BH30)*10)</f>
        <v>4.5945945945945947</v>
      </c>
      <c r="BJ30" s="105">
        <f>RANK(BK30,$BK$6:$BK$33)</f>
        <v>6</v>
      </c>
      <c r="BK30" s="38">
        <f>BB30*1000+BA30*100+BE31*10+BI30</f>
        <v>15284.594594594595</v>
      </c>
    </row>
    <row r="31" spans="1:63" ht="14.25" customHeight="1">
      <c r="A31" s="39"/>
      <c r="B31" s="40" t="s">
        <v>29</v>
      </c>
      <c r="C31" s="52">
        <f>AS7</f>
        <v>4</v>
      </c>
      <c r="D31" s="52" t="s">
        <v>28</v>
      </c>
      <c r="E31" s="52">
        <f>AQ7</f>
        <v>2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f>AQ10</f>
        <v>2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2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3</v>
      </c>
      <c r="AC31" s="52" t="s">
        <v>28</v>
      </c>
      <c r="AD31" s="52">
        <f>AQ22</f>
        <v>4</v>
      </c>
      <c r="AE31" s="52" t="s">
        <v>30</v>
      </c>
      <c r="AF31" s="55" t="s">
        <v>29</v>
      </c>
      <c r="AG31" s="52">
        <f>AS25</f>
        <v>4</v>
      </c>
      <c r="AH31" s="52" t="s">
        <v>28</v>
      </c>
      <c r="AI31" s="52">
        <f>AQ25</f>
        <v>2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-2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191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3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0</v>
      </c>
      <c r="S33" s="46" t="s">
        <v>28</v>
      </c>
      <c r="T33" s="46">
        <f>AV15</f>
        <v>3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2</v>
      </c>
      <c r="AC33" s="46" t="s">
        <v>28</v>
      </c>
      <c r="AD33" s="46">
        <f>AV21</f>
        <v>1</v>
      </c>
      <c r="AE33" s="46"/>
      <c r="AF33" s="28"/>
      <c r="AG33" s="46">
        <f>AX24</f>
        <v>0</v>
      </c>
      <c r="AH33" s="46" t="s">
        <v>28</v>
      </c>
      <c r="AI33" s="46">
        <f>AV24</f>
        <v>3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1</v>
      </c>
      <c r="BB33" s="36">
        <f>+AZ33+BA33</f>
        <v>13</v>
      </c>
      <c r="BC33" s="35">
        <f>+C33+H33+M33+R33+W33+AB33+AG33+AL33+AQ33+AV33</f>
        <v>4</v>
      </c>
      <c r="BD33" s="35" t="s">
        <v>31</v>
      </c>
      <c r="BE33" s="35">
        <f>+E33+J33+O33+T33+Y33+AD33+AI33+AN33+AS33+AX33</f>
        <v>14</v>
      </c>
      <c r="BF33" s="37">
        <f>+C34+H34+M34+R34+W34+AB34+AG34+AL34+AQ34+AV34</f>
        <v>12</v>
      </c>
      <c r="BG33" s="35" t="s">
        <v>31</v>
      </c>
      <c r="BH33" s="36">
        <f>+E34+J34+O34+T34+Y34+AD34+AI34+AN34+AS34+AX34</f>
        <v>28</v>
      </c>
      <c r="BI33" s="83">
        <f>IF(BH33=0,"10.000",BF33/(BF33+BH33)*10)</f>
        <v>3</v>
      </c>
      <c r="BJ33" s="105">
        <f>RANK(BK33,$BK$6:$BK$33)</f>
        <v>10</v>
      </c>
      <c r="BK33" s="38">
        <f>BB33*1000+BA33*100+BE34*10+BI33</f>
        <v>13003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2</v>
      </c>
      <c r="I34" s="101" t="s">
        <v>28</v>
      </c>
      <c r="J34" s="101">
        <f>AV10</f>
        <v>6</v>
      </c>
      <c r="K34" s="101" t="s">
        <v>30</v>
      </c>
      <c r="L34" s="57" t="s">
        <v>29</v>
      </c>
      <c r="M34" s="101">
        <f>AX13</f>
        <v>2</v>
      </c>
      <c r="N34" s="101" t="s">
        <v>28</v>
      </c>
      <c r="O34" s="101">
        <f>AV13</f>
        <v>4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6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4</v>
      </c>
      <c r="AC34" s="101" t="s">
        <v>28</v>
      </c>
      <c r="AD34" s="101">
        <f>AV22</f>
        <v>2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6</v>
      </c>
      <c r="AJ34" s="101" t="s">
        <v>30</v>
      </c>
      <c r="AK34" s="57" t="s">
        <v>29</v>
      </c>
      <c r="AL34" s="101">
        <f>AX28</f>
        <v>2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J32" sqref="J3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style="174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62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163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164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165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1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164"/>
      <c r="BK5" s="17"/>
    </row>
    <row r="6" spans="1:63" ht="15" customHeight="1">
      <c r="A6" s="8" t="s">
        <v>74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0</v>
      </c>
      <c r="X6" s="67" t="s">
        <v>28</v>
      </c>
      <c r="Y6" s="67">
        <v>3</v>
      </c>
      <c r="Z6" s="30"/>
      <c r="AA6" s="28"/>
      <c r="AB6" s="67"/>
      <c r="AC6" s="67" t="s">
        <v>28</v>
      </c>
      <c r="AD6" s="67"/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11</v>
      </c>
      <c r="BA6" s="35">
        <f>+C5+H5+M5+R5+W5+AB5+AG5+AL5+AQ5+AV5</f>
        <v>2</v>
      </c>
      <c r="BB6" s="36">
        <f>+AZ6+BA6</f>
        <v>13</v>
      </c>
      <c r="BC6" s="35">
        <f>+C6+H6+M6+R6+W6+AB6+AG6+AL6+AQ6+AV6</f>
        <v>8</v>
      </c>
      <c r="BD6" s="35" t="s">
        <v>31</v>
      </c>
      <c r="BE6" s="35">
        <f>+E6+J6+O6+T6+Y6+AD6+AI6+AN6+AS6+AX6</f>
        <v>10</v>
      </c>
      <c r="BF6" s="37">
        <f>+C7+H7+M7+R7+W7+AB7+AG7+AL7+AQ7+AV7</f>
        <v>17</v>
      </c>
      <c r="BG6" s="35" t="s">
        <v>31</v>
      </c>
      <c r="BH6" s="36">
        <f>+E7+J7+O7+T7+Y7+AD7+AI7+AN7+AS7+AX7</f>
        <v>21</v>
      </c>
      <c r="BI6" s="83">
        <f>IF(BH6=0,"10.000",BF6/(BF6+BH6)*10)</f>
        <v>4.4736842105263159</v>
      </c>
      <c r="BJ6" s="166">
        <f>RANK(BK6,$BK$6:$BK$33)</f>
        <v>8</v>
      </c>
      <c r="BK6" s="38">
        <f>BB6*1000+BA6*100+BE7*10+BI6</f>
        <v>13184.473684210527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0</v>
      </c>
      <c r="X7" s="68" t="s">
        <v>28</v>
      </c>
      <c r="Y7" s="68">
        <v>6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6</v>
      </c>
      <c r="AH7" s="68" t="s">
        <v>28</v>
      </c>
      <c r="AI7" s="68">
        <v>1</v>
      </c>
      <c r="AJ7" s="42" t="s">
        <v>30</v>
      </c>
      <c r="AK7" s="40" t="s">
        <v>29</v>
      </c>
      <c r="AL7" s="68">
        <v>3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2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-2</v>
      </c>
      <c r="BF7" s="88"/>
      <c r="BG7" s="85"/>
      <c r="BH7" s="86"/>
      <c r="BI7" s="89"/>
      <c r="BJ7" s="167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/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66"/>
      <c r="BK8" s="38"/>
    </row>
    <row r="9" spans="1:63" ht="15" customHeight="1">
      <c r="A9" s="8" t="s">
        <v>221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0</v>
      </c>
      <c r="X9" s="67" t="s">
        <v>28</v>
      </c>
      <c r="Y9" s="67">
        <v>3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28"/>
      <c r="AV9" s="67">
        <v>1</v>
      </c>
      <c r="AW9" s="67" t="s">
        <v>28</v>
      </c>
      <c r="AX9" s="67">
        <v>2</v>
      </c>
      <c r="AY9" s="29"/>
      <c r="AZ9" s="82">
        <f>+B8+G8+L8+Q8+V8+AA8+AF8+AK8+AP8+AU8</f>
        <v>12</v>
      </c>
      <c r="BA9" s="35">
        <f>+C8+H8+M8+R8+W8+AB8+AG8+AL8+AQ8+AV8</f>
        <v>2</v>
      </c>
      <c r="BB9" s="36">
        <f>+AZ9+BA9</f>
        <v>14</v>
      </c>
      <c r="BC9" s="35">
        <f>+C9+H9+M9+R9+W9+AB9+AG9+AL9+AQ9+AV9</f>
        <v>9</v>
      </c>
      <c r="BD9" s="35" t="s">
        <v>31</v>
      </c>
      <c r="BE9" s="35">
        <f>+E9+J9+O9+T9+Y9+AD9+AI9+AN9+AS9+AX9</f>
        <v>9</v>
      </c>
      <c r="BF9" s="37">
        <f>+C10+H10+M10+R10+W10+AB10+AG10+AL10+AQ10+AV10</f>
        <v>18</v>
      </c>
      <c r="BG9" s="35" t="s">
        <v>31</v>
      </c>
      <c r="BH9" s="36">
        <f>+E10+J10+O10+T10+Y10+AD10+AI10+AN10+AS10+AX10</f>
        <v>19</v>
      </c>
      <c r="BI9" s="83">
        <f>IF(BH9=0,"10.000",BF9/(BF9+BH9)*10)</f>
        <v>4.8648648648648649</v>
      </c>
      <c r="BJ9" s="166">
        <f>RANK(BK9,$BK$6:$BK$33)</f>
        <v>5</v>
      </c>
      <c r="BK9" s="38">
        <f>BB9*1000+BA9*100+BE10*10+BI9</f>
        <v>14204.864864864865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0</v>
      </c>
      <c r="X10" s="67" t="s">
        <v>28</v>
      </c>
      <c r="Y10" s="67">
        <v>6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40" t="s">
        <v>29</v>
      </c>
      <c r="AV10" s="68">
        <v>2</v>
      </c>
      <c r="AW10" s="68" t="s">
        <v>28</v>
      </c>
      <c r="AX10" s="68">
        <v>4</v>
      </c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67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66"/>
      <c r="BK11" s="97"/>
    </row>
    <row r="12" spans="1:63" ht="15" customHeight="1">
      <c r="A12" s="8" t="s">
        <v>141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5</v>
      </c>
      <c r="BB12" s="36">
        <f>+AZ12+BA12</f>
        <v>17</v>
      </c>
      <c r="BC12" s="35">
        <f>+C12+H12+M12+R12+W12+AB12+AG12+AL12+AQ12+AV12</f>
        <v>11</v>
      </c>
      <c r="BD12" s="35" t="s">
        <v>31</v>
      </c>
      <c r="BE12" s="35">
        <f>+E12+J12+O12+T12+Y12+AD12+AI12+AN12+AS12+AX12</f>
        <v>7</v>
      </c>
      <c r="BF12" s="37">
        <f>+C13+H13+M13+R13+W13+AB13+AG13+AL13+AQ13+AV13</f>
        <v>24</v>
      </c>
      <c r="BG12" s="35" t="s">
        <v>31</v>
      </c>
      <c r="BH12" s="36">
        <f>+E13+J13+O13+T13+Y13+AD13+AI13+AN13+AS13+AX13</f>
        <v>18</v>
      </c>
      <c r="BI12" s="83">
        <f>IF(BH12=0,"10.000",BF12/(BF12+BH12)*10)</f>
        <v>5.7142857142857135</v>
      </c>
      <c r="BJ12" s="166">
        <f>RANK(BK12,$BK$6:$BK$33)</f>
        <v>3</v>
      </c>
      <c r="BK12" s="38">
        <f>BB12*1000+BA12*100+BE13*10+BI12</f>
        <v>17545.714285714286</v>
      </c>
    </row>
    <row r="13" spans="1:63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0</v>
      </c>
      <c r="X13" s="68" t="s">
        <v>28</v>
      </c>
      <c r="Y13" s="68">
        <v>6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5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5</v>
      </c>
      <c r="AW13" s="68" t="s">
        <v>28</v>
      </c>
      <c r="AX13" s="68">
        <v>4</v>
      </c>
      <c r="AY13" s="41" t="s">
        <v>30</v>
      </c>
      <c r="AZ13" s="84"/>
      <c r="BA13" s="85"/>
      <c r="BB13" s="86"/>
      <c r="BC13" s="85"/>
      <c r="BD13" s="85"/>
      <c r="BE13" s="87">
        <f>+BC12-BE12</f>
        <v>4</v>
      </c>
      <c r="BF13" s="88"/>
      <c r="BG13" s="85"/>
      <c r="BH13" s="86"/>
      <c r="BI13" s="89"/>
      <c r="BJ13" s="167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66"/>
      <c r="BK14" s="38"/>
    </row>
    <row r="15" spans="1:63" ht="15" customHeight="1">
      <c r="A15" s="8" t="s">
        <v>222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3</v>
      </c>
      <c r="AW15" s="67" t="s">
        <v>28</v>
      </c>
      <c r="AX15" s="67">
        <v>0</v>
      </c>
      <c r="AY15" s="29"/>
      <c r="AZ15" s="82">
        <f>+B14+G14+L14+Q14+V14+AA14+AF14+AK14+AP14+AU14</f>
        <v>12</v>
      </c>
      <c r="BA15" s="35">
        <f>+C14+H14+M14+R14+W14+AB14+AG14+AL14+AQ14+AV14</f>
        <v>6</v>
      </c>
      <c r="BB15" s="36">
        <f>+AZ15+BA15</f>
        <v>18</v>
      </c>
      <c r="BC15" s="35">
        <f>+C15+H15+M15+R15+W15+AB15+AG15+AL15+AQ15+AV15</f>
        <v>15</v>
      </c>
      <c r="BD15" s="35" t="s">
        <v>31</v>
      </c>
      <c r="BE15" s="35">
        <f>+E15+J15+O15+T15+Y15+AD15+AI15+AN15+AS15+AX15</f>
        <v>3</v>
      </c>
      <c r="BF15" s="37">
        <f>+C16+H16+M16+R16+W16+AB16+AG16+AL16+AQ16+AV16</f>
        <v>30</v>
      </c>
      <c r="BG15" s="35" t="s">
        <v>31</v>
      </c>
      <c r="BH15" s="36">
        <f>+E16+J16+O16+T16+Y16+AD16+AI16+AN16+AS16+AX16</f>
        <v>6</v>
      </c>
      <c r="BI15" s="83">
        <f>IF(BH15=0,"10.000",BF15/(BF15+BH15)*10)</f>
        <v>8.3333333333333339</v>
      </c>
      <c r="BJ15" s="166">
        <f>RANK(BK15,$BK$6:$BK$33)</f>
        <v>2</v>
      </c>
      <c r="BK15" s="38">
        <f>BB15*1000+BA15*100+BE16*10+BI15</f>
        <v>18728.333333333332</v>
      </c>
    </row>
    <row r="16" spans="1:63" ht="14.25" customHeight="1">
      <c r="A16" s="8"/>
      <c r="B16" s="40" t="s">
        <v>29</v>
      </c>
      <c r="C16" s="52">
        <f>T7</f>
        <v>4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6</v>
      </c>
      <c r="AW16" s="68" t="s">
        <v>28</v>
      </c>
      <c r="AX16" s="68">
        <v>0</v>
      </c>
      <c r="AY16" s="41" t="s">
        <v>30</v>
      </c>
      <c r="AZ16" s="84"/>
      <c r="BA16" s="35"/>
      <c r="BB16" s="36"/>
      <c r="BC16" s="35"/>
      <c r="BD16" s="35"/>
      <c r="BE16" s="87">
        <f>+BC15-BE15</f>
        <v>12</v>
      </c>
      <c r="BF16" s="37"/>
      <c r="BG16" s="35"/>
      <c r="BH16" s="36"/>
      <c r="BI16" s="83"/>
      <c r="BJ16" s="167"/>
      <c r="BK16" s="38"/>
    </row>
    <row r="17" spans="1:63" ht="14.25" customHeight="1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66"/>
      <c r="BK17" s="97"/>
    </row>
    <row r="18" spans="1:63" ht="15" customHeight="1">
      <c r="A18" s="8" t="s">
        <v>146</v>
      </c>
      <c r="B18" s="28"/>
      <c r="C18" s="46">
        <f>Y6</f>
        <v>3</v>
      </c>
      <c r="D18" s="46" t="s">
        <v>28</v>
      </c>
      <c r="E18" s="46">
        <f>W6</f>
        <v>0</v>
      </c>
      <c r="F18" s="46"/>
      <c r="G18" s="54"/>
      <c r="H18" s="46">
        <f>Y9</f>
        <v>3</v>
      </c>
      <c r="I18" s="46" t="s">
        <v>28</v>
      </c>
      <c r="J18" s="46">
        <f>W9</f>
        <v>0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3</v>
      </c>
      <c r="AR18" s="67" t="s">
        <v>28</v>
      </c>
      <c r="AS18" s="67">
        <v>0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6</v>
      </c>
      <c r="BB18" s="36">
        <f>+AZ18+BA18</f>
        <v>18</v>
      </c>
      <c r="BC18" s="35">
        <f>+C18+H18+M18+R18+W18+AB18+AG18+AL18+AQ18+AV18</f>
        <v>18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36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66">
        <f>RANK(BK18,$BK$6:$BK$33)</f>
        <v>1</v>
      </c>
      <c r="BK18" s="38">
        <f>BB18*1000+BA18*100+BE19*10+BI18</f>
        <v>18790</v>
      </c>
    </row>
    <row r="19" spans="1:63" ht="14.25" customHeight="1">
      <c r="A19" s="113"/>
      <c r="B19" s="40" t="s">
        <v>29</v>
      </c>
      <c r="C19" s="52">
        <f>Y7</f>
        <v>6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6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18</v>
      </c>
      <c r="BF19" s="88"/>
      <c r="BG19" s="85"/>
      <c r="BH19" s="86"/>
      <c r="BI19" s="98"/>
      <c r="BJ19" s="168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0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0</v>
      </c>
      <c r="AL20" s="63"/>
      <c r="AM20" s="29"/>
      <c r="AN20" s="45"/>
      <c r="AO20" s="29"/>
      <c r="AP20" s="59">
        <v>0</v>
      </c>
      <c r="AQ20" s="63"/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69"/>
      <c r="BK20" s="38"/>
    </row>
    <row r="21" spans="1:63" ht="15" customHeight="1">
      <c r="A21" s="8" t="s">
        <v>223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>
        <v>0</v>
      </c>
      <c r="AR21" s="67" t="s">
        <v>28</v>
      </c>
      <c r="AS21" s="67">
        <v>3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6</v>
      </c>
      <c r="BA21" s="35">
        <f>+C20+H20+M20+R20+W20+AB20+AG20+AL20+AQ20+AV20</f>
        <v>1</v>
      </c>
      <c r="BB21" s="36">
        <f>+AZ21+BA21</f>
        <v>7</v>
      </c>
      <c r="BC21" s="35">
        <f>+C21+H21+M21+R21+W21+AB21+AG21+AL21+AQ21+AV21</f>
        <v>3</v>
      </c>
      <c r="BD21" s="35" t="s">
        <v>31</v>
      </c>
      <c r="BE21" s="35">
        <f>+E21+J21+O21+T21+Y21+AD21+AI21+AN21+AS21+AX21</f>
        <v>15</v>
      </c>
      <c r="BF21" s="37">
        <f>+C22+H22+M22+R22+W22+AB22+AG22+AL22+AQ22+AV22</f>
        <v>10</v>
      </c>
      <c r="BG21" s="35" t="s">
        <v>31</v>
      </c>
      <c r="BH21" s="36">
        <f>+E22+J22+O22+T22+Y22+AD22+AI22+AN22+AS22+AX22</f>
        <v>30</v>
      </c>
      <c r="BI21" s="83">
        <f>IF(BH21=0,"10.000",BF21/(BF21+BH21)*10)</f>
        <v>2.5</v>
      </c>
      <c r="BJ21" s="166">
        <f>RANK(BK21,$BK$6:$BK$33)</f>
        <v>10</v>
      </c>
      <c r="BK21" s="38">
        <f>BB21*1000+BA21*100+BE22*10+BI21</f>
        <v>6982.5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1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>
        <v>0</v>
      </c>
      <c r="AR22" s="67" t="s">
        <v>28</v>
      </c>
      <c r="AS22" s="67">
        <v>6</v>
      </c>
      <c r="AT22" s="29" t="s">
        <v>30</v>
      </c>
      <c r="AU22" s="40" t="s">
        <v>29</v>
      </c>
      <c r="AV22" s="68">
        <v>5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-12</v>
      </c>
      <c r="BF22" s="37"/>
      <c r="BG22" s="35"/>
      <c r="BH22" s="36"/>
      <c r="BI22" s="56"/>
      <c r="BJ22" s="170"/>
      <c r="BK22" s="38"/>
    </row>
    <row r="23" spans="1:63" ht="14.25" customHeight="1">
      <c r="A23" s="47" t="s">
        <v>73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71"/>
      <c r="BK23" s="97"/>
    </row>
    <row r="24" spans="1:63" ht="15" customHeight="1">
      <c r="A24" s="8" t="s">
        <v>193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28"/>
      <c r="AV24" s="67">
        <v>2</v>
      </c>
      <c r="AW24" s="67" t="s">
        <v>28</v>
      </c>
      <c r="AX24" s="67">
        <v>1</v>
      </c>
      <c r="AY24" s="29"/>
      <c r="AZ24" s="82">
        <f>+B23+G23+L23+Q23+V23+AA23+AF23+AK23+AP23+AU23</f>
        <v>12</v>
      </c>
      <c r="BA24" s="35">
        <f>+C23+H23+M23+R23+W23+AB23+AG23+AL23+AQ23+AV23</f>
        <v>2</v>
      </c>
      <c r="BB24" s="36">
        <f>+AZ24+BA24</f>
        <v>14</v>
      </c>
      <c r="BC24" s="35">
        <f>+C24+H24+M24+R24+W24+AB24+AG24+AL24+AQ24+AV24</f>
        <v>6</v>
      </c>
      <c r="BD24" s="35" t="s">
        <v>31</v>
      </c>
      <c r="BE24" s="35">
        <f>+E24+J24+O24+T24+Y24+AD24+AI24+AN24+AS24+AX24</f>
        <v>12</v>
      </c>
      <c r="BF24" s="37">
        <f>+C25+H25+M25+R25+W25+AB25+AG25+AL25+AQ25+AV25</f>
        <v>13</v>
      </c>
      <c r="BG24" s="35" t="s">
        <v>31</v>
      </c>
      <c r="BH24" s="36">
        <f>+E25+J25+O25+T25+Y25+AD25+AI25+AN25+AS25+AX25</f>
        <v>26</v>
      </c>
      <c r="BI24" s="83">
        <f>IF(BH24=0,"10.000",BF24/(BF24+BH24)*10)</f>
        <v>3.333333333333333</v>
      </c>
      <c r="BJ24" s="166">
        <f>RANK(BK24,$BK$6:$BK$33)</f>
        <v>7</v>
      </c>
      <c r="BK24" s="38">
        <f>BB24*1000+BA24*100+BE25*10+BI24</f>
        <v>14143.333333333334</v>
      </c>
    </row>
    <row r="25" spans="1:63" ht="14.25" customHeight="1">
      <c r="A25" s="39"/>
      <c r="B25" s="40" t="s">
        <v>29</v>
      </c>
      <c r="C25" s="52">
        <f>AI7</f>
        <v>1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5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40" t="s">
        <v>29</v>
      </c>
      <c r="AV25" s="68">
        <v>4</v>
      </c>
      <c r="AW25" s="68" t="s">
        <v>28</v>
      </c>
      <c r="AX25" s="68">
        <v>3</v>
      </c>
      <c r="AY25" s="41" t="s">
        <v>30</v>
      </c>
      <c r="AZ25" s="84"/>
      <c r="BA25" s="85"/>
      <c r="BB25" s="86"/>
      <c r="BC25" s="85"/>
      <c r="BD25" s="85"/>
      <c r="BE25" s="87">
        <f>+BC24-BE24</f>
        <v>-6</v>
      </c>
      <c r="BF25" s="88"/>
      <c r="BG25" s="85"/>
      <c r="BH25" s="86"/>
      <c r="BI25" s="98"/>
      <c r="BJ25" s="172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70"/>
      <c r="BK26" s="38"/>
    </row>
    <row r="27" spans="1:63" ht="15" customHeight="1">
      <c r="A27" s="8" t="s">
        <v>224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2</v>
      </c>
      <c r="AW27" s="67" t="s">
        <v>28</v>
      </c>
      <c r="AX27" s="67">
        <v>1</v>
      </c>
      <c r="AY27" s="29"/>
      <c r="AZ27" s="82">
        <f>+B26+G26+L26+Q26+V26+AA26+AF26+AK26+AP26+AU26</f>
        <v>12</v>
      </c>
      <c r="BA27" s="35">
        <f>+C26+H26+M26+R26+W26+AB26+AG26+AL26+AQ26+AV26</f>
        <v>3</v>
      </c>
      <c r="BB27" s="36">
        <f>+AZ27+BA27</f>
        <v>15</v>
      </c>
      <c r="BC27" s="35">
        <f>+C27+H27+M27+R27+W27+AB27+AG27+AL27+AQ27+AV27</f>
        <v>7</v>
      </c>
      <c r="BD27" s="35" t="s">
        <v>31</v>
      </c>
      <c r="BE27" s="35">
        <f>+E27+J27+O27+T27+Y27+AD27+AI27+AN27+AS27+AX27</f>
        <v>11</v>
      </c>
      <c r="BF27" s="37">
        <f>+C28+H28+M28+R28+W28+AB28+AG28+AL28+AQ28+AV28</f>
        <v>14</v>
      </c>
      <c r="BG27" s="35" t="s">
        <v>31</v>
      </c>
      <c r="BH27" s="36">
        <f>+E28+J28+O28+T28+Y28+AD28+AI28+AN28+AS28+AX28</f>
        <v>23</v>
      </c>
      <c r="BI27" s="83">
        <f>IF(BH27=0,"10.000",BF27/(BF27+BH27)*10)</f>
        <v>3.7837837837837842</v>
      </c>
      <c r="BJ27" s="166">
        <f>RANK(BK27,$BK$6:$BK$33)</f>
        <v>4</v>
      </c>
      <c r="BK27" s="38">
        <f>BB27*1000+BA27*100+BE28*10+BI27</f>
        <v>15263.783783783783</v>
      </c>
    </row>
    <row r="28" spans="1:63" ht="14.25" customHeight="1">
      <c r="A28" s="39" t="s">
        <v>77</v>
      </c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4</v>
      </c>
      <c r="AW28" s="68" t="s">
        <v>28</v>
      </c>
      <c r="AX28" s="68">
        <v>2</v>
      </c>
      <c r="AY28" s="41" t="s">
        <v>30</v>
      </c>
      <c r="AZ28" s="84"/>
      <c r="BA28" s="85"/>
      <c r="BB28" s="86"/>
      <c r="BC28" s="85"/>
      <c r="BD28" s="85"/>
      <c r="BE28" s="87">
        <f>+BC27-BE27</f>
        <v>-4</v>
      </c>
      <c r="BF28" s="88"/>
      <c r="BG28" s="85"/>
      <c r="BH28" s="86"/>
      <c r="BI28" s="98"/>
      <c r="BJ28" s="172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70"/>
      <c r="BK29" s="38"/>
    </row>
    <row r="30" spans="1:63" ht="15" customHeight="1">
      <c r="A30" s="8" t="s">
        <v>220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3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2</v>
      </c>
      <c r="BB30" s="36">
        <f>+AZ30+BA30</f>
        <v>14</v>
      </c>
      <c r="BC30" s="35">
        <f>+C30+H30+M30+R30+W30+AB30+AG30+AL30+AQ30+AV30</f>
        <v>7</v>
      </c>
      <c r="BD30" s="35" t="s">
        <v>31</v>
      </c>
      <c r="BE30" s="35">
        <f>+E30+J30+O30+T30+Y30+AD30+AI30+AN30+AS30+AX30</f>
        <v>11</v>
      </c>
      <c r="BF30" s="37">
        <f>+C31+H31+M31+R31+W31+AB31+AG31+AL31+AQ31+AV31</f>
        <v>14</v>
      </c>
      <c r="BG30" s="35" t="s">
        <v>31</v>
      </c>
      <c r="BH30" s="36">
        <f>+E31+J31+O31+T31+Y31+AD31+AI31+AN31+AS31+AX31</f>
        <v>23</v>
      </c>
      <c r="BI30" s="83">
        <f>IF(BH30=0,"10.000",BF30/(BF30+BH30)*10)</f>
        <v>3.7837837837837842</v>
      </c>
      <c r="BJ30" s="166">
        <f>RANK(BK30,$BK$6:$BK$33)</f>
        <v>6</v>
      </c>
      <c r="BK30" s="38">
        <f>BB30*1000+BA30*100+BE31*10+BI30</f>
        <v>14163.783783783783</v>
      </c>
    </row>
    <row r="31" spans="1:63" ht="14.25" customHeight="1">
      <c r="A31" s="39"/>
      <c r="B31" s="40" t="s">
        <v>29</v>
      </c>
      <c r="C31" s="52">
        <f>AS7</f>
        <v>2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4</v>
      </c>
      <c r="I31" s="52" t="s">
        <v>28</v>
      </c>
      <c r="J31" s="52">
        <v>3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6</v>
      </c>
      <c r="Z31" s="52" t="s">
        <v>30</v>
      </c>
      <c r="AA31" s="55" t="s">
        <v>29</v>
      </c>
      <c r="AB31" s="52">
        <f>AS22</f>
        <v>6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2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-4</v>
      </c>
      <c r="BF31" s="72"/>
      <c r="BG31" s="71"/>
      <c r="BH31" s="77"/>
      <c r="BI31" s="135"/>
      <c r="BJ31" s="172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70"/>
      <c r="BK32" s="38"/>
    </row>
    <row r="33" spans="1:63" ht="15" customHeight="1">
      <c r="A33" s="8" t="s">
        <v>225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2</v>
      </c>
      <c r="I33" s="46" t="s">
        <v>28</v>
      </c>
      <c r="J33" s="46">
        <f>AV9</f>
        <v>1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0</v>
      </c>
      <c r="S33" s="46" t="s">
        <v>28</v>
      </c>
      <c r="T33" s="46">
        <f>AV15</f>
        <v>3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1</v>
      </c>
      <c r="AH33" s="46" t="s">
        <v>28</v>
      </c>
      <c r="AI33" s="46">
        <f>AV24</f>
        <v>2</v>
      </c>
      <c r="AJ33" s="46"/>
      <c r="AK33" s="28"/>
      <c r="AL33" s="46">
        <f>AX27</f>
        <v>1</v>
      </c>
      <c r="AM33" s="46" t="s">
        <v>28</v>
      </c>
      <c r="AN33" s="46">
        <f>AV27</f>
        <v>2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1</v>
      </c>
      <c r="BB33" s="36">
        <f>+AZ33+BA33</f>
        <v>13</v>
      </c>
      <c r="BC33" s="35">
        <f>+C33+H33+M33+R33+W33+AB33+AG33+AL33+AQ33+AV33</f>
        <v>6</v>
      </c>
      <c r="BD33" s="35" t="s">
        <v>31</v>
      </c>
      <c r="BE33" s="35">
        <f>+E33+J33+O33+T33+Y33+AD33+AI33+AN33+AS33+AX33</f>
        <v>12</v>
      </c>
      <c r="BF33" s="37">
        <f>+C34+H34+M34+R34+W34+AB34+AG34+AL34+AQ34+AV34</f>
        <v>15</v>
      </c>
      <c r="BG33" s="35" t="s">
        <v>31</v>
      </c>
      <c r="BH33" s="36">
        <f>+E34+J34+O34+T34+Y34+AD34+AI34+AN34+AS34+AX34</f>
        <v>26</v>
      </c>
      <c r="BI33" s="83">
        <f>IF(BH33=0,"10.000",BF33/(BF33+BH33)*10)</f>
        <v>3.6585365853658534</v>
      </c>
      <c r="BJ33" s="166">
        <f>RANK(BK33,$BK$6:$BK$33)</f>
        <v>9</v>
      </c>
      <c r="BK33" s="38">
        <f>BB33*1000+BA33*100+BE34*10+BI33</f>
        <v>13043.658536585366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4</v>
      </c>
      <c r="I34" s="101" t="s">
        <v>28</v>
      </c>
      <c r="J34" s="101">
        <f>AV10</f>
        <v>2</v>
      </c>
      <c r="K34" s="101" t="s">
        <v>30</v>
      </c>
      <c r="L34" s="57" t="s">
        <v>29</v>
      </c>
      <c r="M34" s="101">
        <f>AX13</f>
        <v>4</v>
      </c>
      <c r="N34" s="101" t="s">
        <v>28</v>
      </c>
      <c r="O34" s="101">
        <f>AV13</f>
        <v>5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6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5</v>
      </c>
      <c r="AE34" s="101" t="s">
        <v>30</v>
      </c>
      <c r="AF34" s="57" t="s">
        <v>29</v>
      </c>
      <c r="AG34" s="101">
        <f>AX25</f>
        <v>3</v>
      </c>
      <c r="AH34" s="101" t="s">
        <v>28</v>
      </c>
      <c r="AI34" s="101">
        <f>AV25</f>
        <v>4</v>
      </c>
      <c r="AJ34" s="101" t="s">
        <v>30</v>
      </c>
      <c r="AK34" s="57" t="s">
        <v>29</v>
      </c>
      <c r="AL34" s="101">
        <f>AX28</f>
        <v>2</v>
      </c>
      <c r="AM34" s="101" t="s">
        <v>28</v>
      </c>
      <c r="AN34" s="101">
        <f>AV28</f>
        <v>4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-6</v>
      </c>
      <c r="BF34" s="74"/>
      <c r="BG34" s="73"/>
      <c r="BH34" s="102"/>
      <c r="BI34" s="136"/>
      <c r="BJ34" s="17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H32" sqref="AH32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144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/>
      <c r="AC6" s="67" t="s">
        <v>28</v>
      </c>
      <c r="AD6" s="67"/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12</v>
      </c>
      <c r="BA6" s="35">
        <f>+C5+H5+M5+R5+W5+AB5+AG5+AL5+AQ5+AV5</f>
        <v>4</v>
      </c>
      <c r="BB6" s="36">
        <f>+AZ6+BA6</f>
        <v>16</v>
      </c>
      <c r="BC6" s="35">
        <f>+C6+H6+M6+R6+W6+AB6+AG6+AL6+AQ6+AV6</f>
        <v>10</v>
      </c>
      <c r="BD6" s="35" t="s">
        <v>31</v>
      </c>
      <c r="BE6" s="35">
        <f>+E6+J6+O6+T6+Y6+AD6+AI6+AN6+AS6+AX6</f>
        <v>8</v>
      </c>
      <c r="BF6" s="37">
        <f>+C7+H7+M7+R7+W7+AB7+AG7+AL7+AQ7+AV7</f>
        <v>21</v>
      </c>
      <c r="BG6" s="35" t="s">
        <v>31</v>
      </c>
      <c r="BH6" s="36">
        <f>+E7+J7+O7+T7+Y7+AD7+AI7+AN7+AS7+AX7</f>
        <v>17</v>
      </c>
      <c r="BI6" s="83">
        <f>IF(BH6=0,"10.000",BF6/(BF6+BH6)*10)</f>
        <v>5.526315789473685</v>
      </c>
      <c r="BJ6" s="105">
        <f>RANK(BK6,$BK$6:$BK$33)</f>
        <v>4</v>
      </c>
      <c r="BK6" s="38">
        <f>BB6*1000+BA6*100+BE7*10+BI6</f>
        <v>16425.526315789473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4</v>
      </c>
      <c r="N7" s="68" t="s">
        <v>28</v>
      </c>
      <c r="O7" s="68">
        <v>3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5</v>
      </c>
      <c r="X7" s="68" t="s">
        <v>28</v>
      </c>
      <c r="Y7" s="68">
        <v>2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2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2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2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142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3</v>
      </c>
      <c r="S9" s="67" t="s">
        <v>28</v>
      </c>
      <c r="T9" s="67">
        <v>0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/>
      <c r="AH9" s="67" t="s">
        <v>28</v>
      </c>
      <c r="AI9" s="67"/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28"/>
      <c r="AV9" s="67">
        <v>1</v>
      </c>
      <c r="AW9" s="67" t="s">
        <v>28</v>
      </c>
      <c r="AX9" s="67">
        <v>2</v>
      </c>
      <c r="AY9" s="29"/>
      <c r="AZ9" s="82">
        <f>+B8+G8+L8+Q8+V8+AA8+AF8+AK8+AP8+AU8</f>
        <v>12</v>
      </c>
      <c r="BA9" s="35">
        <f>+C8+H8+M8+R8+W8+AB8+AG8+AL8+AQ8+AV8</f>
        <v>5</v>
      </c>
      <c r="BB9" s="36">
        <f>+AZ9+BA9</f>
        <v>17</v>
      </c>
      <c r="BC9" s="35">
        <f>+C9+H9+M9+R9+W9+AB9+AG9+AL9+AQ9+AV9</f>
        <v>14</v>
      </c>
      <c r="BD9" s="35" t="s">
        <v>31</v>
      </c>
      <c r="BE9" s="35">
        <f>+E9+J9+O9+T9+Y9+AD9+AI9+AN9+AS9+AX9</f>
        <v>4</v>
      </c>
      <c r="BF9" s="37">
        <f>+C10+H10+M10+R10+W10+AB10+AG10+AL10+AQ10+AV10</f>
        <v>30</v>
      </c>
      <c r="BG9" s="35" t="s">
        <v>31</v>
      </c>
      <c r="BH9" s="36">
        <f>+E10+J10+O10+T10+Y10+AD10+AI10+AN10+AS10+AX10</f>
        <v>12</v>
      </c>
      <c r="BI9" s="83">
        <f>IF(BH9=0,"10.000",BF9/(BF9+BH9)*10)</f>
        <v>7.1428571428571432</v>
      </c>
      <c r="BJ9" s="105">
        <f>RANK(BK9,$BK$6:$BK$33)</f>
        <v>2</v>
      </c>
      <c r="BK9" s="38">
        <f>BB9*1000+BA9*100+BE10*10+BI9</f>
        <v>17607.142857142859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6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5</v>
      </c>
      <c r="AC10" s="67" t="s">
        <v>28</v>
      </c>
      <c r="AD10" s="67">
        <v>2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6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40" t="s">
        <v>29</v>
      </c>
      <c r="AV10" s="68">
        <v>3</v>
      </c>
      <c r="AW10" s="68" t="s">
        <v>28</v>
      </c>
      <c r="AX10" s="68">
        <v>4</v>
      </c>
      <c r="AY10" s="41" t="s">
        <v>30</v>
      </c>
      <c r="AZ10" s="84"/>
      <c r="BA10" s="35"/>
      <c r="BB10" s="36"/>
      <c r="BC10" s="35"/>
      <c r="BD10" s="35"/>
      <c r="BE10" s="87">
        <f>+BC9-BE9</f>
        <v>10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195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1</v>
      </c>
      <c r="AW12" s="67" t="s">
        <v>28</v>
      </c>
      <c r="AX12" s="67">
        <v>2</v>
      </c>
      <c r="AY12" s="29"/>
      <c r="AZ12" s="82">
        <f>+B11+G11+L11+Q11+V11+AA11+AF11+AK11+AP11+AU11</f>
        <v>12</v>
      </c>
      <c r="BA12" s="35">
        <f>+C11+H11+M11+R11+W11+AB11+AG11+AL11+AQ11+AV11</f>
        <v>4</v>
      </c>
      <c r="BB12" s="36">
        <f>+AZ12+BA12</f>
        <v>16</v>
      </c>
      <c r="BC12" s="35">
        <f>+C12+H12+M12+R12+W12+AB12+AG12+AL12+AQ12+AV12</f>
        <v>13</v>
      </c>
      <c r="BD12" s="35" t="s">
        <v>31</v>
      </c>
      <c r="BE12" s="35">
        <f>+E12+J12+O12+T12+Y12+AD12+AI12+AN12+AS12+AX12</f>
        <v>5</v>
      </c>
      <c r="BF12" s="37">
        <f>+C13+H13+M13+R13+W13+AB13+AG13+AL13+AQ13+AV13</f>
        <v>28</v>
      </c>
      <c r="BG12" s="35" t="s">
        <v>31</v>
      </c>
      <c r="BH12" s="36">
        <f>+E13+J13+O13+T13+Y13+AD13+AI13+AN13+AS13+AX13</f>
        <v>11</v>
      </c>
      <c r="BI12" s="83">
        <f>IF(BH12=0,"10.000",BF12/(BF12+BH12)*10)</f>
        <v>7.1794871794871797</v>
      </c>
      <c r="BJ12" s="105">
        <f>RANK(BK12,$BK$6:$BK$33)</f>
        <v>3</v>
      </c>
      <c r="BK12" s="38">
        <f>BB12*1000+BA12*100+BE13*10+BI12</f>
        <v>16487.179487179488</v>
      </c>
    </row>
    <row r="13" spans="1:63" ht="14.25" customHeight="1">
      <c r="A13" s="39"/>
      <c r="B13" s="40" t="s">
        <v>29</v>
      </c>
      <c r="C13" s="52">
        <f>O7</f>
        <v>3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 t="s">
        <v>28</v>
      </c>
      <c r="Y13" s="68">
        <v>0</v>
      </c>
      <c r="Z13" s="41" t="s">
        <v>30</v>
      </c>
      <c r="AA13" s="40" t="s">
        <v>29</v>
      </c>
      <c r="AB13" s="68">
        <v>6</v>
      </c>
      <c r="AC13" s="68" t="s">
        <v>28</v>
      </c>
      <c r="AD13" s="68">
        <v>1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3</v>
      </c>
      <c r="AW13" s="68" t="s">
        <v>28</v>
      </c>
      <c r="AX13" s="68">
        <v>4</v>
      </c>
      <c r="AY13" s="41" t="s">
        <v>30</v>
      </c>
      <c r="AZ13" s="84"/>
      <c r="BA13" s="85"/>
      <c r="BB13" s="86"/>
      <c r="BC13" s="85"/>
      <c r="BD13" s="85"/>
      <c r="BE13" s="87">
        <f>+BC12-BE12</f>
        <v>8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196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0</v>
      </c>
      <c r="I15" s="46" t="s">
        <v>28</v>
      </c>
      <c r="J15" s="46">
        <f>R9</f>
        <v>3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12</v>
      </c>
      <c r="BA15" s="35">
        <f>+C14+H14+M14+R14+W14+AB14+AG14+AL14+AQ14+AV14</f>
        <v>2</v>
      </c>
      <c r="BB15" s="36">
        <f>+AZ15+BA15</f>
        <v>14</v>
      </c>
      <c r="BC15" s="35">
        <f>+C15+H15+M15+R15+W15+AB15+AG15+AL15+AQ15+AV15</f>
        <v>6</v>
      </c>
      <c r="BD15" s="35" t="s">
        <v>31</v>
      </c>
      <c r="BE15" s="35">
        <f>+E15+J15+O15+T15+Y15+AD15+AI15+AN15+AS15+AX15</f>
        <v>12</v>
      </c>
      <c r="BF15" s="37">
        <f>+C16+H16+M16+R16+W16+AB16+AG16+AL16+AQ16+AV16</f>
        <v>15</v>
      </c>
      <c r="BG15" s="35" t="s">
        <v>31</v>
      </c>
      <c r="BH15" s="36">
        <f>+E16+J16+O16+T16+Y16+AD16+AI16+AN16+AS16+AX16</f>
        <v>24</v>
      </c>
      <c r="BI15" s="83">
        <f>IF(BH15=0,"10.000",BF15/(BF15+BH15)*10)</f>
        <v>3.8461538461538463</v>
      </c>
      <c r="BJ15" s="105">
        <f>RANK(BK15,$BK$6:$BK$33)</f>
        <v>6</v>
      </c>
      <c r="BK15" s="38">
        <f>BB15*1000+BA15*100+BE16*10+BI15</f>
        <v>14143.846153846154</v>
      </c>
    </row>
    <row r="16" spans="1:63" ht="14.25" customHeight="1">
      <c r="A16" s="8"/>
      <c r="B16" s="40" t="s">
        <v>29</v>
      </c>
      <c r="C16" s="52">
        <f>T7</f>
        <v>4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6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3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2</v>
      </c>
      <c r="AH16" s="67" t="s">
        <v>28</v>
      </c>
      <c r="AI16" s="67">
        <v>4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0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-6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1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1</v>
      </c>
      <c r="AG17" s="64">
        <v>1</v>
      </c>
      <c r="AH17" s="50"/>
      <c r="AI17" s="91"/>
      <c r="AJ17" s="50"/>
      <c r="AK17" s="60">
        <v>1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197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3</v>
      </c>
      <c r="AR18" s="67" t="s">
        <v>28</v>
      </c>
      <c r="AS18" s="67">
        <v>0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9</v>
      </c>
      <c r="BA18" s="35">
        <f>+C17+H17+M17+R17+W17+AB17+AG17+AL17+AQ17+AV17</f>
        <v>3</v>
      </c>
      <c r="BB18" s="36">
        <f>+AZ18+BA18</f>
        <v>12</v>
      </c>
      <c r="BC18" s="35">
        <f>+C18+H18+M18+R18+W18+AB18+AG18+AL18+AQ18+AV18</f>
        <v>9</v>
      </c>
      <c r="BD18" s="35" t="s">
        <v>31</v>
      </c>
      <c r="BE18" s="35">
        <f>+E18+J18+O18+T18+Y18+AD18+AI18+AN18+AS18+AX18</f>
        <v>9</v>
      </c>
      <c r="BF18" s="37">
        <f>+C19+H19+M19+R19+W19+AB19+AG19+AL19+AQ19+AV19</f>
        <v>18</v>
      </c>
      <c r="BG18" s="35" t="s">
        <v>31</v>
      </c>
      <c r="BH18" s="36">
        <f>+E19+J19+O19+T19+Y19+AD19+AI19+AN19+AS19+AX19</f>
        <v>21</v>
      </c>
      <c r="BI18" s="83">
        <f>IF(BH18=0,"10.000",BF18/(BF18+BH18)*10)</f>
        <v>4.6153846153846159</v>
      </c>
      <c r="BJ18" s="105">
        <f>RANK(BK18,$BK$6:$BK$33)</f>
        <v>9</v>
      </c>
      <c r="BK18" s="38">
        <f>BB18*1000+BA18*100+BE19*10+BI18</f>
        <v>12304.615384615385</v>
      </c>
    </row>
    <row r="19" spans="1:63" ht="14.25" customHeight="1">
      <c r="A19" s="113" t="s">
        <v>69</v>
      </c>
      <c r="B19" s="40" t="s">
        <v>29</v>
      </c>
      <c r="C19" s="52">
        <f>Y7</f>
        <v>2</v>
      </c>
      <c r="D19" s="52" t="s">
        <v>28</v>
      </c>
      <c r="E19" s="52">
        <f>W7</f>
        <v>5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>
        <v>4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6</v>
      </c>
      <c r="AR19" s="68" t="s">
        <v>28</v>
      </c>
      <c r="AS19" s="68">
        <v>0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60">
        <v>2</v>
      </c>
      <c r="AQ20" s="64">
        <v>1</v>
      </c>
      <c r="AR20" s="50"/>
      <c r="AS20" s="91"/>
      <c r="AT20" s="50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147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12</v>
      </c>
      <c r="BA21" s="35">
        <f>+C20+H20+M20+R20+W20+AB20+AG20+AL20+AQ20+AV20</f>
        <v>2</v>
      </c>
      <c r="BB21" s="36">
        <f>+AZ21+BA21</f>
        <v>14</v>
      </c>
      <c r="BC21" s="35">
        <f>+C21+H21+M21+R21+W21+AB21+AG21+AL21+AQ21+AV21</f>
        <v>6</v>
      </c>
      <c r="BD21" s="35" t="s">
        <v>31</v>
      </c>
      <c r="BE21" s="35">
        <f>+E21+J21+O21+T21+Y21+AD21+AI21+AN21+AS21+AX21</f>
        <v>12</v>
      </c>
      <c r="BF21" s="37">
        <f>+C22+H22+M22+R22+W22+AB22+AG22+AL22+AQ22+AV22</f>
        <v>15</v>
      </c>
      <c r="BG21" s="35" t="s">
        <v>31</v>
      </c>
      <c r="BH21" s="36">
        <f>+E22+J22+O22+T22+Y22+AD22+AI22+AN22+AS22+AX22</f>
        <v>26</v>
      </c>
      <c r="BI21" s="83">
        <f>IF(BH21=0,"10.000",BF21/(BF21+BH21)*10)</f>
        <v>3.6585365853658534</v>
      </c>
      <c r="BJ21" s="105">
        <f>RANK(BK21,$BK$6:$BK$33)</f>
        <v>7</v>
      </c>
      <c r="BK21" s="38">
        <f>BB21*1000+BA21*100+BE22*10+BI21</f>
        <v>14143.658536585366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2</v>
      </c>
      <c r="I22" s="52" t="s">
        <v>28</v>
      </c>
      <c r="J22" s="52">
        <f>AB10</f>
        <v>5</v>
      </c>
      <c r="K22" s="52" t="s">
        <v>30</v>
      </c>
      <c r="L22" s="55" t="s">
        <v>29</v>
      </c>
      <c r="M22" s="52">
        <f>AD13</f>
        <v>1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3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4</v>
      </c>
      <c r="AO22" s="29" t="s">
        <v>30</v>
      </c>
      <c r="AP22" s="40" t="s">
        <v>29</v>
      </c>
      <c r="AQ22" s="68">
        <v>5</v>
      </c>
      <c r="AR22" s="68" t="s">
        <v>28</v>
      </c>
      <c r="AS22" s="68">
        <v>2</v>
      </c>
      <c r="AT22" s="41" t="s">
        <v>30</v>
      </c>
      <c r="AU22" s="40" t="s">
        <v>29</v>
      </c>
      <c r="AV22" s="68">
        <v>1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-6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230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>
        <v>0</v>
      </c>
      <c r="AW24" s="67" t="s">
        <v>28</v>
      </c>
      <c r="AX24" s="67">
        <v>3</v>
      </c>
      <c r="AY24" s="29"/>
      <c r="AZ24" s="82">
        <f>+B23+G23+L23+Q23+V23+AA23+AF23+AK23+AP23+AU23</f>
        <v>12</v>
      </c>
      <c r="BA24" s="35">
        <f>+C23+H23+M23+R23+W23+AB23+AG23+AL23+AQ23+AV23</f>
        <v>3</v>
      </c>
      <c r="BB24" s="36">
        <f>+AZ24+BA24</f>
        <v>15</v>
      </c>
      <c r="BC24" s="35">
        <f>+C24+H24+M24+R24+W24+AB24+AG24+AL24+AQ24+AV24</f>
        <v>9</v>
      </c>
      <c r="BD24" s="35" t="s">
        <v>31</v>
      </c>
      <c r="BE24" s="35">
        <f>+E24+J24+O24+T24+Y24+AD24+AI24+AN24+AS24+AX24</f>
        <v>9</v>
      </c>
      <c r="BF24" s="37">
        <f>+C25+H25+M25+R25+W25+AB25+AG25+AL25+AQ25+AV25</f>
        <v>18</v>
      </c>
      <c r="BG24" s="35" t="s">
        <v>31</v>
      </c>
      <c r="BH24" s="36">
        <f>+E25+J25+O25+T25+Y25+AD25+AI25+AN25+AS25+AX25</f>
        <v>18</v>
      </c>
      <c r="BI24" s="83">
        <f>IF(BH24=0,"10.000",BF24/(BF24+BH24)*10)</f>
        <v>5</v>
      </c>
      <c r="BJ24" s="105">
        <f>RANK(BK24,$BK$6:$BK$33)</f>
        <v>5</v>
      </c>
      <c r="BK24" s="38">
        <f>BB24*1000+BA24*100+BE25*10+BI24</f>
        <v>15305</v>
      </c>
    </row>
    <row r="25" spans="1:63" ht="14.25" customHeight="1">
      <c r="A25" s="113" t="s">
        <v>69</v>
      </c>
      <c r="B25" s="40" t="s">
        <v>29</v>
      </c>
      <c r="C25" s="52">
        <f>AI7</f>
        <v>4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2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40" t="s">
        <v>29</v>
      </c>
      <c r="AV25" s="68">
        <v>0</v>
      </c>
      <c r="AW25" s="68" t="s">
        <v>28</v>
      </c>
      <c r="AX25" s="68">
        <v>6</v>
      </c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198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0</v>
      </c>
      <c r="AW27" s="67" t="s">
        <v>28</v>
      </c>
      <c r="AX27" s="67">
        <v>3</v>
      </c>
      <c r="AY27" s="29"/>
      <c r="AZ27" s="82">
        <f>+B26+G26+L26+Q26+V26+AA26+AF26+AK26+AP26+AU26</f>
        <v>12</v>
      </c>
      <c r="BA27" s="35">
        <f>+C26+H26+M26+R26+W26+AB26+AG26+AL26+AQ26+AV26</f>
        <v>1</v>
      </c>
      <c r="BB27" s="36">
        <f>+AZ27+BA27</f>
        <v>13</v>
      </c>
      <c r="BC27" s="35">
        <f>+C27+H27+M27+R27+W27+AB27+AG27+AL27+AQ27+AV27</f>
        <v>5</v>
      </c>
      <c r="BD27" s="35" t="s">
        <v>31</v>
      </c>
      <c r="BE27" s="35">
        <f>+E27+J27+O27+T27+Y27+AD27+AI27+AN27+AS27+AX27</f>
        <v>13</v>
      </c>
      <c r="BF27" s="37">
        <f>+C28+H28+M28+R28+W28+AB28+AG28+AL28+AQ28+AV28</f>
        <v>15</v>
      </c>
      <c r="BG27" s="35" t="s">
        <v>31</v>
      </c>
      <c r="BH27" s="36">
        <f>+E28+J28+O28+T28+Y28+AD28+AI28+AN28+AS28+AX28</f>
        <v>26</v>
      </c>
      <c r="BI27" s="83">
        <f>IF(BH27=0,"10.000",BF27/(BF27+BH27)*10)</f>
        <v>3.6585365853658534</v>
      </c>
      <c r="BJ27" s="105">
        <f>RANK(BK27,$BK$6:$BK$33)</f>
        <v>8</v>
      </c>
      <c r="BK27" s="38">
        <f>BB27*1000+BA27*100+BE28*10+BI27</f>
        <v>13023.658536585366</v>
      </c>
    </row>
    <row r="28" spans="1:63" ht="14.25" customHeight="1">
      <c r="A28" s="39" t="s">
        <v>77</v>
      </c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4</v>
      </c>
      <c r="Z28" s="52" t="s">
        <v>30</v>
      </c>
      <c r="AA28" s="55" t="s">
        <v>29</v>
      </c>
      <c r="AB28" s="52">
        <f>AN22</f>
        <v>4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1</v>
      </c>
      <c r="AW28" s="68" t="s">
        <v>28</v>
      </c>
      <c r="AX28" s="68">
        <v>6</v>
      </c>
      <c r="AY28" s="41" t="s">
        <v>30</v>
      </c>
      <c r="AZ28" s="84"/>
      <c r="BA28" s="85"/>
      <c r="BB28" s="86"/>
      <c r="BC28" s="85"/>
      <c r="BD28" s="85"/>
      <c r="BE28" s="87">
        <f>+BC27-BE27</f>
        <v>-8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148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3</v>
      </c>
      <c r="Z30" s="46"/>
      <c r="AA30" s="54"/>
      <c r="AB30" s="46">
        <f>AS21</f>
        <v>1</v>
      </c>
      <c r="AC30" s="46" t="s">
        <v>28</v>
      </c>
      <c r="AD30" s="46">
        <f>AQ21</f>
        <v>2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0</v>
      </c>
      <c r="BB30" s="36">
        <f>+AZ30+BA30</f>
        <v>12</v>
      </c>
      <c r="BC30" s="35">
        <f>+C30+H30+M30+R30+W30+AB30+AG30+AL30+AQ30+AV30</f>
        <v>2</v>
      </c>
      <c r="BD30" s="35" t="s">
        <v>31</v>
      </c>
      <c r="BE30" s="35">
        <f>+E30+J30+O30+T30+Y30+AD30+AI30+AN30+AS30+AX30</f>
        <v>16</v>
      </c>
      <c r="BF30" s="37">
        <f>+C31+H31+M31+R31+W31+AB31+AG31+AL31+AQ31+AV31</f>
        <v>4</v>
      </c>
      <c r="BG30" s="35" t="s">
        <v>31</v>
      </c>
      <c r="BH30" s="36">
        <f>+E31+J31+O31+T31+Y31+AD31+AI31+AN31+AS31+AX31</f>
        <v>33</v>
      </c>
      <c r="BI30" s="83">
        <f>IF(BH30=0,"10.000",BF30/(BF30+BH30)*10)</f>
        <v>1.0810810810810811</v>
      </c>
      <c r="BJ30" s="105">
        <f>RANK(BK30,$BK$6:$BK$33)</f>
        <v>10</v>
      </c>
      <c r="BK30" s="38">
        <f>BB30*1000+BA30*100+BE31*10+BI30</f>
        <v>11861.081081081082</v>
      </c>
    </row>
    <row r="31" spans="1:63" ht="14.25" customHeight="1">
      <c r="A31" s="39"/>
      <c r="B31" s="40" t="s">
        <v>29</v>
      </c>
      <c r="C31" s="52">
        <f>AS7</f>
        <v>2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6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6</v>
      </c>
      <c r="Z31" s="52" t="s">
        <v>30</v>
      </c>
      <c r="AA31" s="55" t="s">
        <v>29</v>
      </c>
      <c r="AB31" s="52">
        <f>AS22</f>
        <v>2</v>
      </c>
      <c r="AC31" s="52" t="s">
        <v>28</v>
      </c>
      <c r="AD31" s="52">
        <f>AQ22</f>
        <v>5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-14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151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2</v>
      </c>
      <c r="I33" s="46" t="s">
        <v>28</v>
      </c>
      <c r="J33" s="46">
        <f>AV9</f>
        <v>1</v>
      </c>
      <c r="K33" s="46"/>
      <c r="L33" s="28"/>
      <c r="M33" s="46">
        <f>AX12</f>
        <v>2</v>
      </c>
      <c r="N33" s="46" t="s">
        <v>28</v>
      </c>
      <c r="O33" s="46">
        <f>AV12</f>
        <v>1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3</v>
      </c>
      <c r="AH33" s="46" t="s">
        <v>28</v>
      </c>
      <c r="AI33" s="46">
        <f>AV24</f>
        <v>0</v>
      </c>
      <c r="AJ33" s="46"/>
      <c r="AK33" s="28"/>
      <c r="AL33" s="46">
        <f>AX27</f>
        <v>3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6</v>
      </c>
      <c r="BB33" s="36">
        <f>+AZ33+BA33</f>
        <v>18</v>
      </c>
      <c r="BC33" s="35">
        <f>+C33+H33+M33+R33+W33+AB33+AG33+AL33+AQ33+AV33</f>
        <v>16</v>
      </c>
      <c r="BD33" s="35" t="s">
        <v>31</v>
      </c>
      <c r="BE33" s="35">
        <f>+E33+J33+O33+T33+Y33+AD33+AI33+AN33+AS33+AX33</f>
        <v>2</v>
      </c>
      <c r="BF33" s="37">
        <f>+C34+H34+M34+R34+W34+AB34+AG34+AL34+AQ34+AV34</f>
        <v>32</v>
      </c>
      <c r="BG33" s="35" t="s">
        <v>31</v>
      </c>
      <c r="BH33" s="36">
        <f>+E34+J34+O34+T34+Y34+AD34+AI34+AN34+AS34+AX34</f>
        <v>8</v>
      </c>
      <c r="BI33" s="83">
        <f>IF(BH33=0,"10.000",BF33/(BF33+BH33)*10)</f>
        <v>8</v>
      </c>
      <c r="BJ33" s="105">
        <f>RANK(BK33,$BK$6:$BK$33)</f>
        <v>1</v>
      </c>
      <c r="BK33" s="38">
        <f>BB33*1000+BA33*100+BE34*10+BI33</f>
        <v>18748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4</v>
      </c>
      <c r="I34" s="101" t="s">
        <v>28</v>
      </c>
      <c r="J34" s="101">
        <f>AV10</f>
        <v>3</v>
      </c>
      <c r="K34" s="101" t="s">
        <v>30</v>
      </c>
      <c r="L34" s="57" t="s">
        <v>29</v>
      </c>
      <c r="M34" s="101">
        <f>AX13</f>
        <v>4</v>
      </c>
      <c r="N34" s="101" t="s">
        <v>28</v>
      </c>
      <c r="O34" s="101">
        <f>AV13</f>
        <v>3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1</v>
      </c>
      <c r="AE34" s="101" t="s">
        <v>30</v>
      </c>
      <c r="AF34" s="57" t="s">
        <v>29</v>
      </c>
      <c r="AG34" s="101">
        <f>AX25</f>
        <v>6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6</v>
      </c>
      <c r="AM34" s="101" t="s">
        <v>28</v>
      </c>
      <c r="AN34" s="101">
        <f>AV28</f>
        <v>1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14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D29" sqref="D29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200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3</v>
      </c>
      <c r="S6" s="67" t="s">
        <v>28</v>
      </c>
      <c r="T6" s="67">
        <v>0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/>
      <c r="AC6" s="67" t="s">
        <v>28</v>
      </c>
      <c r="AD6" s="67"/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0</v>
      </c>
      <c r="AR6" s="67" t="s">
        <v>28</v>
      </c>
      <c r="AS6" s="67">
        <v>3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12</v>
      </c>
      <c r="BA6" s="35">
        <f>+C5+H5+M5+R5+W5+AB5+AG5+AL5+AQ5+AV5</f>
        <v>3</v>
      </c>
      <c r="BB6" s="36">
        <f>+AZ6+BA6</f>
        <v>15</v>
      </c>
      <c r="BC6" s="35">
        <f>+C6+H6+M6+R6+W6+AB6+AG6+AL6+AQ6+AV6</f>
        <v>9</v>
      </c>
      <c r="BD6" s="35" t="s">
        <v>31</v>
      </c>
      <c r="BE6" s="35">
        <f>+E6+J6+O6+T6+Y6+AD6+AI6+AN6+AS6+AX6</f>
        <v>9</v>
      </c>
      <c r="BF6" s="37">
        <f>+C7+H7+M7+R7+W7+AB7+AG7+AL7+AQ7+AV7</f>
        <v>20</v>
      </c>
      <c r="BG6" s="35" t="s">
        <v>31</v>
      </c>
      <c r="BH6" s="36">
        <f>+E7+J7+O7+T7+Y7+AD7+AI7+AN7+AS7+AX7</f>
        <v>19</v>
      </c>
      <c r="BI6" s="83">
        <f>IF(BH6=0,"10.000",BF6/(BF6+BH6)*10)</f>
        <v>5.1282051282051277</v>
      </c>
      <c r="BJ6" s="105">
        <f>RANK(BK6,$BK$6:$BK$33)</f>
        <v>7</v>
      </c>
      <c r="BK6" s="38">
        <f>BB6*1000+BA6*100+BE7*10+BI6</f>
        <v>15305.128205128205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6</v>
      </c>
      <c r="S7" s="68" t="s">
        <v>28</v>
      </c>
      <c r="T7" s="68">
        <v>1</v>
      </c>
      <c r="U7" s="42" t="s">
        <v>30</v>
      </c>
      <c r="V7" s="40" t="s">
        <v>29</v>
      </c>
      <c r="W7" s="68">
        <v>3</v>
      </c>
      <c r="X7" s="68" t="s">
        <v>28</v>
      </c>
      <c r="Y7" s="68">
        <v>4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6</v>
      </c>
      <c r="AH7" s="68" t="s">
        <v>28</v>
      </c>
      <c r="AI7" s="68">
        <v>0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1</v>
      </c>
      <c r="AR7" s="68" t="s">
        <v>28</v>
      </c>
      <c r="AS7" s="68">
        <v>6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149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28"/>
      <c r="AV9" s="67">
        <v>0</v>
      </c>
      <c r="AW9" s="67" t="s">
        <v>28</v>
      </c>
      <c r="AX9" s="67">
        <v>3</v>
      </c>
      <c r="AY9" s="29"/>
      <c r="AZ9" s="82">
        <f>+B8+G8+L8+Q8+V8+AA8+AF8+AK8+AP8+AU8</f>
        <v>12</v>
      </c>
      <c r="BA9" s="35">
        <f>+C8+H8+M8+R8+W8+AB8+AG8+AL8+AQ8+AV8</f>
        <v>5</v>
      </c>
      <c r="BB9" s="36">
        <f>+AZ9+BA9</f>
        <v>17</v>
      </c>
      <c r="BC9" s="35">
        <f>+C9+H9+M9+R9+W9+AB9+AG9+AL9+AQ9+AV9</f>
        <v>12</v>
      </c>
      <c r="BD9" s="35" t="s">
        <v>31</v>
      </c>
      <c r="BE9" s="35">
        <f>+E9+J9+O9+T9+Y9+AD9+AI9+AN9+AS9+AX9</f>
        <v>6</v>
      </c>
      <c r="BF9" s="37">
        <f>+C10+H10+M10+R10+W10+AB10+AG10+AL10+AQ10+AV10</f>
        <v>25</v>
      </c>
      <c r="BG9" s="35" t="s">
        <v>31</v>
      </c>
      <c r="BH9" s="36">
        <f>+E10+J10+O10+T10+Y10+AD10+AI10+AN10+AS10+AX10</f>
        <v>14</v>
      </c>
      <c r="BI9" s="83">
        <f>IF(BH9=0,"10.000",BF9/(BF9+BH9)*10)</f>
        <v>6.4102564102564106</v>
      </c>
      <c r="BJ9" s="105">
        <f>RANK(BK9,$BK$6:$BK$33)</f>
        <v>2</v>
      </c>
      <c r="BK9" s="38">
        <f>BB9*1000+BA9*100+BE10*10+BI9</f>
        <v>17566.410256410258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1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40" t="s">
        <v>29</v>
      </c>
      <c r="AV10" s="68">
        <v>1</v>
      </c>
      <c r="AW10" s="68" t="s">
        <v>28</v>
      </c>
      <c r="AX10" s="68">
        <v>6</v>
      </c>
      <c r="AY10" s="41" t="s">
        <v>30</v>
      </c>
      <c r="AZ10" s="84"/>
      <c r="BA10" s="35"/>
      <c r="BB10" s="36"/>
      <c r="BC10" s="35"/>
      <c r="BD10" s="35"/>
      <c r="BE10" s="87">
        <f>+BC9-BE9</f>
        <v>6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152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/>
      <c r="AM12" s="67" t="s">
        <v>28</v>
      </c>
      <c r="AN12" s="67"/>
      <c r="AO12" s="45"/>
      <c r="AP12" s="65"/>
      <c r="AQ12" s="67">
        <v>1</v>
      </c>
      <c r="AR12" s="67" t="s">
        <v>28</v>
      </c>
      <c r="AS12" s="67">
        <v>2</v>
      </c>
      <c r="AT12" s="29"/>
      <c r="AU12" s="28"/>
      <c r="AV12" s="67">
        <v>0</v>
      </c>
      <c r="AW12" s="67" t="s">
        <v>28</v>
      </c>
      <c r="AX12" s="67">
        <v>3</v>
      </c>
      <c r="AY12" s="29"/>
      <c r="AZ12" s="82">
        <f>+B11+G11+L11+Q11+V11+AA11+AF11+AK11+AP11+AU11</f>
        <v>12</v>
      </c>
      <c r="BA12" s="35">
        <f>+C11+H11+M11+R11+W11+AB11+AG11+AL11+AQ11+AV11</f>
        <v>4</v>
      </c>
      <c r="BB12" s="36">
        <f>+AZ12+BA12</f>
        <v>16</v>
      </c>
      <c r="BC12" s="35">
        <f>+C12+H12+M12+R12+W12+AB12+AG12+AL12+AQ12+AV12</f>
        <v>10</v>
      </c>
      <c r="BD12" s="35" t="s">
        <v>31</v>
      </c>
      <c r="BE12" s="35">
        <f>+E12+J12+O12+T12+Y12+AD12+AI12+AN12+AS12+AX12</f>
        <v>8</v>
      </c>
      <c r="BF12" s="37">
        <f>+C13+H13+M13+R13+W13+AB13+AG13+AL13+AQ13+AV13</f>
        <v>23</v>
      </c>
      <c r="BG12" s="35" t="s">
        <v>31</v>
      </c>
      <c r="BH12" s="36">
        <f>+E13+J13+O13+T13+Y13+AD13+AI13+AN13+AS13+AX13</f>
        <v>17</v>
      </c>
      <c r="BI12" s="83">
        <f>IF(BH12=0,"10.000",BF12/(BF12+BH12)*10)</f>
        <v>5.75</v>
      </c>
      <c r="BJ12" s="105">
        <f>RANK(BK12,$BK$6:$BK$33)</f>
        <v>4</v>
      </c>
      <c r="BK12" s="38">
        <f>BB12*1000+BA12*100+BE13*10+BI12</f>
        <v>16425.75</v>
      </c>
    </row>
    <row r="13" spans="1:63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5</v>
      </c>
      <c r="X13" s="68" t="s">
        <v>28</v>
      </c>
      <c r="Y13" s="68">
        <v>2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6</v>
      </c>
      <c r="AH13" s="68" t="s">
        <v>28</v>
      </c>
      <c r="AI13" s="68">
        <v>1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40" t="s">
        <v>29</v>
      </c>
      <c r="AV13" s="68">
        <v>1</v>
      </c>
      <c r="AW13" s="68" t="s">
        <v>28</v>
      </c>
      <c r="AX13" s="68">
        <v>6</v>
      </c>
      <c r="AY13" s="41" t="s">
        <v>30</v>
      </c>
      <c r="AZ13" s="84"/>
      <c r="BA13" s="85"/>
      <c r="BB13" s="86"/>
      <c r="BC13" s="85"/>
      <c r="BD13" s="85"/>
      <c r="BE13" s="87">
        <f>+BC12-BE12</f>
        <v>2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153</v>
      </c>
      <c r="B15" s="28"/>
      <c r="C15" s="46">
        <f>T6</f>
        <v>0</v>
      </c>
      <c r="D15" s="46" t="s">
        <v>28</v>
      </c>
      <c r="E15" s="46">
        <f>R6</f>
        <v>3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12</v>
      </c>
      <c r="BA15" s="35">
        <f>+C14+H14+M14+R14+W14+AB14+AG14+AL14+AQ14+AV14</f>
        <v>3</v>
      </c>
      <c r="BB15" s="36">
        <f>+AZ15+BA15</f>
        <v>15</v>
      </c>
      <c r="BC15" s="35">
        <f>+C15+H15+M15+R15+W15+AB15+AG15+AL15+AQ15+AV15</f>
        <v>9</v>
      </c>
      <c r="BD15" s="35" t="s">
        <v>31</v>
      </c>
      <c r="BE15" s="35">
        <f>+E15+J15+O15+T15+Y15+AD15+AI15+AN15+AS15+AX15</f>
        <v>9</v>
      </c>
      <c r="BF15" s="37">
        <f>+C16+H16+M16+R16+W16+AB16+AG16+AL16+AQ16+AV16</f>
        <v>21</v>
      </c>
      <c r="BG15" s="35" t="s">
        <v>31</v>
      </c>
      <c r="BH15" s="36">
        <f>+E16+J16+O16+T16+Y16+AD16+AI16+AN16+AS16+AX16</f>
        <v>19</v>
      </c>
      <c r="BI15" s="83">
        <f>IF(BH15=0,"10.000",BF15/(BF15+BH15)*10)</f>
        <v>5.25</v>
      </c>
      <c r="BJ15" s="105">
        <f>RANK(BK15,$BK$6:$BK$33)</f>
        <v>6</v>
      </c>
      <c r="BK15" s="38">
        <f>BB15*1000+BA15*100+BE16*10+BI15</f>
        <v>15305.25</v>
      </c>
    </row>
    <row r="16" spans="1:63" ht="14.25" customHeight="1">
      <c r="A16" s="8"/>
      <c r="B16" s="40" t="s">
        <v>29</v>
      </c>
      <c r="C16" s="52">
        <f>T7</f>
        <v>1</v>
      </c>
      <c r="D16" s="52" t="s">
        <v>28</v>
      </c>
      <c r="E16" s="52">
        <f>R7</f>
        <v>6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5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1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0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201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4</v>
      </c>
      <c r="BB18" s="36">
        <f>+AZ18+BA18</f>
        <v>16</v>
      </c>
      <c r="BC18" s="35">
        <f>+C18+H18+M18+R18+W18+AB18+AG18+AL18+AQ18+AV18</f>
        <v>10</v>
      </c>
      <c r="BD18" s="35" t="s">
        <v>31</v>
      </c>
      <c r="BE18" s="35">
        <f>+E18+J18+O18+T18+Y18+AD18+AI18+AN18+AS18+AX18</f>
        <v>8</v>
      </c>
      <c r="BF18" s="37">
        <f>+C19+H19+M19+R19+W19+AB19+AG19+AL19+AQ19+AV19</f>
        <v>20</v>
      </c>
      <c r="BG18" s="35" t="s">
        <v>31</v>
      </c>
      <c r="BH18" s="36">
        <f>+E19+J19+O19+T19+Y19+AD19+AI19+AN19+AS19+AX19</f>
        <v>19</v>
      </c>
      <c r="BI18" s="83">
        <f>IF(BH18=0,"10.000",BF18/(BF18+BH18)*10)</f>
        <v>5.1282051282051277</v>
      </c>
      <c r="BJ18" s="105">
        <f>RANK(BK18,$BK$6:$BK$33)</f>
        <v>5</v>
      </c>
      <c r="BK18" s="38">
        <f>BB18*1000+BA18*100+BE19*10+BI18</f>
        <v>16425.128205128207</v>
      </c>
    </row>
    <row r="19" spans="1:63" ht="14.25" customHeight="1">
      <c r="A19" s="113"/>
      <c r="B19" s="40" t="s">
        <v>29</v>
      </c>
      <c r="C19" s="52">
        <f>Y7</f>
        <v>4</v>
      </c>
      <c r="D19" s="52" t="s">
        <v>28</v>
      </c>
      <c r="E19" s="52">
        <f>W7</f>
        <v>3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5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>
        <v>4</v>
      </c>
      <c r="AM19" s="68" t="s">
        <v>28</v>
      </c>
      <c r="AN19" s="68">
        <v>3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2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1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1</v>
      </c>
      <c r="AL20" s="63">
        <v>1</v>
      </c>
      <c r="AM20" s="29"/>
      <c r="AN20" s="45"/>
      <c r="AO20" s="29"/>
      <c r="AP20" s="59">
        <v>1</v>
      </c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116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9</v>
      </c>
      <c r="BA21" s="35">
        <f>+C20+H20+M20+R20+W20+AB20+AG20+AL20+AQ20+AV20</f>
        <v>1</v>
      </c>
      <c r="BB21" s="36">
        <f>+AZ21+BA21</f>
        <v>10</v>
      </c>
      <c r="BC21" s="35">
        <f>+C21+H21+M21+R21+W21+AB21+AG21+AL21+AQ21+AV21</f>
        <v>4</v>
      </c>
      <c r="BD21" s="35" t="s">
        <v>31</v>
      </c>
      <c r="BE21" s="35">
        <f>+E21+J21+O21+T21+Y21+AD21+AI21+AN21+AS21+AX21</f>
        <v>14</v>
      </c>
      <c r="BF21" s="37">
        <f>+C22+H22+M22+R22+W22+AB22+AG22+AL22+AQ22+AV22</f>
        <v>10</v>
      </c>
      <c r="BG21" s="35" t="s">
        <v>31</v>
      </c>
      <c r="BH21" s="36">
        <f>+E22+J22+O22+T22+Y22+AD22+AI22+AN22+AS22+AX22</f>
        <v>28</v>
      </c>
      <c r="BI21" s="83">
        <f>IF(BH21=0,"10.000",BF21/(BF21+BH21)*10)</f>
        <v>2.6315789473684208</v>
      </c>
      <c r="BJ21" s="105">
        <f>RANK(BK21,$BK$6:$BK$33)</f>
        <v>10</v>
      </c>
      <c r="BK21" s="38">
        <f>BB21*1000+BA21*100+BE22*10+BI21</f>
        <v>10002.631578947368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1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3</v>
      </c>
      <c r="AR22" s="67" t="s">
        <v>28</v>
      </c>
      <c r="AS22" s="67">
        <v>4</v>
      </c>
      <c r="AT22" s="29" t="s">
        <v>30</v>
      </c>
      <c r="AU22" s="40" t="s">
        <v>29</v>
      </c>
      <c r="AV22" s="68">
        <v>0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-10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202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28"/>
      <c r="AV24" s="67">
        <v>0</v>
      </c>
      <c r="AW24" s="67" t="s">
        <v>28</v>
      </c>
      <c r="AX24" s="67">
        <v>3</v>
      </c>
      <c r="AY24" s="29"/>
      <c r="AZ24" s="82">
        <f>+B23+G23+L23+Q23+V23+AA23+AF23+AK23+AP23+AU23</f>
        <v>12</v>
      </c>
      <c r="BA24" s="35">
        <f>+C23+H23+M23+R23+W23+AB23+AG23+AL23+AQ23+AV23</f>
        <v>0</v>
      </c>
      <c r="BB24" s="36">
        <f>+AZ24+BA24</f>
        <v>12</v>
      </c>
      <c r="BC24" s="35">
        <f>+C24+H24+M24+R24+W24+AB24+AG24+AL24+AQ24+AV24</f>
        <v>2</v>
      </c>
      <c r="BD24" s="35" t="s">
        <v>31</v>
      </c>
      <c r="BE24" s="35">
        <f>+E24+J24+O24+T24+Y24+AD24+AI24+AN24+AS24+AX24</f>
        <v>16</v>
      </c>
      <c r="BF24" s="37">
        <f>+C25+H25+M25+R25+W25+AB25+AG25+AL25+AQ25+AV25</f>
        <v>6</v>
      </c>
      <c r="BG24" s="35" t="s">
        <v>31</v>
      </c>
      <c r="BH24" s="36">
        <f>+E25+J25+O25+T25+Y25+AD25+AI25+AN25+AS25+AX25</f>
        <v>33</v>
      </c>
      <c r="BI24" s="83">
        <f>IF(BH24=0,"10.000",BF24/(BF24+BH24)*10)</f>
        <v>1.5384615384615385</v>
      </c>
      <c r="BJ24" s="105">
        <f>RANK(BK24,$BK$6:$BK$33)</f>
        <v>9</v>
      </c>
      <c r="BK24" s="38">
        <f>BB24*1000+BA24*100+BE25*10+BI24</f>
        <v>11861.538461538461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1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5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40" t="s">
        <v>29</v>
      </c>
      <c r="AV25" s="68">
        <v>0</v>
      </c>
      <c r="AW25" s="68" t="s">
        <v>28</v>
      </c>
      <c r="AX25" s="68">
        <v>6</v>
      </c>
      <c r="AY25" s="41" t="s">
        <v>30</v>
      </c>
      <c r="AZ25" s="84"/>
      <c r="BA25" s="85"/>
      <c r="BB25" s="86"/>
      <c r="BC25" s="85"/>
      <c r="BD25" s="85"/>
      <c r="BE25" s="87">
        <f>+BC24-BE24</f>
        <v>-14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140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0</v>
      </c>
      <c r="AW27" s="67" t="s">
        <v>28</v>
      </c>
      <c r="AX27" s="67">
        <v>3</v>
      </c>
      <c r="AY27" s="29"/>
      <c r="AZ27" s="82">
        <f>+B26+G26+L26+Q26+V26+AA26+AF26+AK26+AP26+AU26</f>
        <v>12</v>
      </c>
      <c r="BA27" s="35">
        <f>+C26+H26+M26+R26+W26+AB26+AG26+AL26+AQ26+AV26</f>
        <v>1</v>
      </c>
      <c r="BB27" s="36">
        <f>+AZ27+BA27</f>
        <v>13</v>
      </c>
      <c r="BC27" s="35">
        <f>+C27+H27+M27+R27+W27+AB27+AG27+AL27+AQ27+AV27</f>
        <v>4</v>
      </c>
      <c r="BD27" s="35" t="s">
        <v>31</v>
      </c>
      <c r="BE27" s="35">
        <f>+E27+J27+O27+T27+Y27+AD27+AI27+AN27+AS27+AX27</f>
        <v>14</v>
      </c>
      <c r="BF27" s="37">
        <f>+C28+H28+M28+R28+W28+AB28+AG28+AL28+AQ28+AV28</f>
        <v>11</v>
      </c>
      <c r="BG27" s="35" t="s">
        <v>31</v>
      </c>
      <c r="BH27" s="36">
        <f>+E28+J28+O28+T28+Y28+AD28+AI28+AN28+AS28+AX28</f>
        <v>28</v>
      </c>
      <c r="BI27" s="83">
        <f>IF(BH27=0,"10.000",BF27/(BF27+BH27)*10)</f>
        <v>2.8205128205128203</v>
      </c>
      <c r="BJ27" s="105">
        <f>RANK(BK27,$BK$6:$BK$33)</f>
        <v>8</v>
      </c>
      <c r="BK27" s="38">
        <f>BB27*1000+BA27*100+BE28*10+BI27</f>
        <v>13002.820512820514</v>
      </c>
    </row>
    <row r="28" spans="1:63" ht="14.25" customHeight="1">
      <c r="A28" s="138" t="s">
        <v>155</v>
      </c>
      <c r="B28" s="40" t="s">
        <v>29</v>
      </c>
      <c r="C28" s="52">
        <f>AN7</f>
        <v>4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1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3</v>
      </c>
      <c r="X28" s="52" t="s">
        <v>28</v>
      </c>
      <c r="Y28" s="52">
        <f>AL19</f>
        <v>4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1</v>
      </c>
      <c r="AW28" s="68" t="s">
        <v>28</v>
      </c>
      <c r="AX28" s="68">
        <v>6</v>
      </c>
      <c r="AY28" s="41" t="s">
        <v>30</v>
      </c>
      <c r="AZ28" s="84"/>
      <c r="BA28" s="85"/>
      <c r="BB28" s="86"/>
      <c r="BC28" s="85"/>
      <c r="BD28" s="85"/>
      <c r="BE28" s="87">
        <f>+BC27-BE27</f>
        <v>-10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154</v>
      </c>
      <c r="B30" s="28"/>
      <c r="C30" s="46">
        <f>AS6</f>
        <v>3</v>
      </c>
      <c r="D30" s="46" t="s">
        <v>28</v>
      </c>
      <c r="E30" s="46">
        <f>AQ6</f>
        <v>0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2</v>
      </c>
      <c r="AC30" s="46" t="s">
        <v>28</v>
      </c>
      <c r="AD30" s="46">
        <f>AQ21</f>
        <v>1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4</v>
      </c>
      <c r="BB30" s="36">
        <f>+AZ30+BA30</f>
        <v>16</v>
      </c>
      <c r="BC30" s="35">
        <f>+C30+H30+M30+R30+W30+AB30+AG30+AL30+AQ30+AV30</f>
        <v>12</v>
      </c>
      <c r="BD30" s="35" t="s">
        <v>31</v>
      </c>
      <c r="BE30" s="35">
        <f>+E30+J30+O30+T30+Y30+AD30+AI30+AN30+AS30+AX30</f>
        <v>6</v>
      </c>
      <c r="BF30" s="37">
        <f>+C31+H31+M31+R31+W31+AB31+AG31+AL31+AQ31+AV31</f>
        <v>24</v>
      </c>
      <c r="BG30" s="35" t="s">
        <v>31</v>
      </c>
      <c r="BH30" s="36">
        <f>+E31+J31+O31+T31+Y31+AD31+AI31+AN31+AS31+AX31</f>
        <v>16</v>
      </c>
      <c r="BI30" s="83">
        <f>IF(BH30=0,"10.000",BF30/(BF30+BH30)*10)</f>
        <v>6</v>
      </c>
      <c r="BJ30" s="105">
        <f>RANK(BK30,$BK$6:$BK$33)</f>
        <v>3</v>
      </c>
      <c r="BK30" s="38">
        <f>BB30*1000+BA30*100+BE31*10+BI30</f>
        <v>16466</v>
      </c>
    </row>
    <row r="31" spans="1:63" ht="14.25" customHeight="1">
      <c r="A31" s="39"/>
      <c r="B31" s="40" t="s">
        <v>29</v>
      </c>
      <c r="C31" s="52">
        <f>AS7</f>
        <v>6</v>
      </c>
      <c r="D31" s="52" t="s">
        <v>28</v>
      </c>
      <c r="E31" s="52">
        <f>AQ7</f>
        <v>1</v>
      </c>
      <c r="F31" s="52" t="s">
        <v>30</v>
      </c>
      <c r="G31" s="55" t="s">
        <v>29</v>
      </c>
      <c r="H31" s="52">
        <f>AS10</f>
        <v>2</v>
      </c>
      <c r="I31" s="52" t="s">
        <v>28</v>
      </c>
      <c r="J31" s="52">
        <f>AQ10</f>
        <v>4</v>
      </c>
      <c r="K31" s="52" t="s">
        <v>30</v>
      </c>
      <c r="L31" s="55" t="s">
        <v>29</v>
      </c>
      <c r="M31" s="52">
        <f>AS13</f>
        <v>4</v>
      </c>
      <c r="N31" s="52" t="s">
        <v>28</v>
      </c>
      <c r="O31" s="52">
        <f>AQ13</f>
        <v>3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2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4</v>
      </c>
      <c r="AC31" s="52" t="s">
        <v>28</v>
      </c>
      <c r="AD31" s="52">
        <f>AQ22</f>
        <v>3</v>
      </c>
      <c r="AE31" s="52" t="s">
        <v>30</v>
      </c>
      <c r="AF31" s="55" t="s">
        <v>29</v>
      </c>
      <c r="AG31" s="52">
        <f>AS25</f>
        <v>6</v>
      </c>
      <c r="AH31" s="52" t="s">
        <v>28</v>
      </c>
      <c r="AI31" s="52">
        <f>AQ25</f>
        <v>1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6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>
        <v>1</v>
      </c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232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3</v>
      </c>
      <c r="I33" s="46" t="s">
        <v>28</v>
      </c>
      <c r="J33" s="46">
        <f>AV9</f>
        <v>0</v>
      </c>
      <c r="K33" s="46"/>
      <c r="L33" s="28"/>
      <c r="M33" s="46">
        <f>AX12</f>
        <v>3</v>
      </c>
      <c r="N33" s="46" t="s">
        <v>28</v>
      </c>
      <c r="O33" s="46">
        <f>AV12</f>
        <v>0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3</v>
      </c>
      <c r="AH33" s="46" t="s">
        <v>28</v>
      </c>
      <c r="AI33" s="46">
        <f>AV24</f>
        <v>0</v>
      </c>
      <c r="AJ33" s="46"/>
      <c r="AK33" s="28"/>
      <c r="AL33" s="46">
        <f>AX27</f>
        <v>3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6</v>
      </c>
      <c r="BB33" s="36">
        <f>+AZ33+BA33</f>
        <v>18</v>
      </c>
      <c r="BC33" s="35">
        <f>+C33+H33+M33+R33+W33+AB33+AG33+AL33+AQ33+AV33</f>
        <v>18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36</v>
      </c>
      <c r="BG33" s="35" t="s">
        <v>31</v>
      </c>
      <c r="BH33" s="36">
        <f>+E34+J34+O34+T34+Y34+AD34+AI34+AN34+AS34+AX34</f>
        <v>3</v>
      </c>
      <c r="BI33" s="83">
        <f>IF(BH33=0,"10.000",BF33/(BF33+BH33)*10)</f>
        <v>9.2307692307692317</v>
      </c>
      <c r="BJ33" s="105">
        <f>RANK(BK33,$BK$6:$BK$33)</f>
        <v>1</v>
      </c>
      <c r="BK33" s="38">
        <f>BB33*1000+BA33*100+BE34*10+BI33</f>
        <v>18789.23076923077</v>
      </c>
    </row>
    <row r="34" spans="1:63" ht="14.25" customHeight="1" thickBot="1">
      <c r="A34" s="18" t="s">
        <v>233</v>
      </c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6</v>
      </c>
      <c r="I34" s="101" t="s">
        <v>28</v>
      </c>
      <c r="J34" s="101">
        <f>AV10</f>
        <v>1</v>
      </c>
      <c r="K34" s="101" t="s">
        <v>30</v>
      </c>
      <c r="L34" s="57" t="s">
        <v>29</v>
      </c>
      <c r="M34" s="101">
        <f>AX13</f>
        <v>6</v>
      </c>
      <c r="N34" s="101" t="s">
        <v>28</v>
      </c>
      <c r="O34" s="101">
        <f>AV13</f>
        <v>1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6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6</v>
      </c>
      <c r="AM34" s="101" t="s">
        <v>28</v>
      </c>
      <c r="AN34" s="101">
        <f>AV28</f>
        <v>1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18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W14" sqref="W14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203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1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1</v>
      </c>
      <c r="AG5" s="63"/>
      <c r="AH5" s="29"/>
      <c r="AI5" s="45"/>
      <c r="AJ5" s="30"/>
      <c r="AK5" s="59">
        <v>1</v>
      </c>
      <c r="AL5" s="63"/>
      <c r="AM5" s="29"/>
      <c r="AN5" s="45"/>
      <c r="AO5" s="30"/>
      <c r="AP5" s="59">
        <v>1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204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2</v>
      </c>
      <c r="N6" s="67" t="s">
        <v>28</v>
      </c>
      <c r="O6" s="67">
        <v>1</v>
      </c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/>
      <c r="AC6" s="67" t="s">
        <v>28</v>
      </c>
      <c r="AD6" s="67"/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8</v>
      </c>
      <c r="BA6" s="35">
        <f>+C5+H5+M5+R5+W5+AB5+AG5+AL5+AQ5+AV5</f>
        <v>3</v>
      </c>
      <c r="BB6" s="36">
        <f>+AZ6+BA6</f>
        <v>11</v>
      </c>
      <c r="BC6" s="35">
        <f>+C6+H6+M6+R6+W6+AB6+AG6+AL6+AQ6+AV6</f>
        <v>7</v>
      </c>
      <c r="BD6" s="35" t="s">
        <v>31</v>
      </c>
      <c r="BE6" s="35">
        <f>+E6+J6+O6+T6+Y6+AD6+AI6+AN6+AS6+AX6</f>
        <v>11</v>
      </c>
      <c r="BF6" s="37">
        <f>+C7+H7+M7+R7+W7+AB7+AG7+AL7+AQ7+AV7</f>
        <v>17</v>
      </c>
      <c r="BG6" s="35" t="s">
        <v>31</v>
      </c>
      <c r="BH6" s="36">
        <f>+E7+J7+O7+T7+Y7+AD7+AI7+AN7+AS7+AX7</f>
        <v>25</v>
      </c>
      <c r="BI6" s="83">
        <f>IF(BH6=0,"10.000",BF6/(BF6+BH6)*10)</f>
        <v>4.0476190476190474</v>
      </c>
      <c r="BJ6" s="105">
        <f>RANK(BK6,$BK$6:$BK$33)</f>
        <v>9</v>
      </c>
      <c r="BK6" s="38">
        <f>BB6*1000+BA6*100+BE7*10+BI6</f>
        <v>11264.047619047618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4</v>
      </c>
      <c r="N7" s="68" t="s">
        <v>28</v>
      </c>
      <c r="O7" s="68">
        <v>2</v>
      </c>
      <c r="P7" s="42" t="s">
        <v>30</v>
      </c>
      <c r="Q7" s="40" t="s">
        <v>29</v>
      </c>
      <c r="R7" s="68">
        <v>1</v>
      </c>
      <c r="S7" s="68" t="s">
        <v>28</v>
      </c>
      <c r="T7" s="68">
        <v>6</v>
      </c>
      <c r="U7" s="42" t="s">
        <v>30</v>
      </c>
      <c r="V7" s="40" t="s">
        <v>29</v>
      </c>
      <c r="W7" s="68">
        <v>5</v>
      </c>
      <c r="X7" s="68" t="s">
        <v>28</v>
      </c>
      <c r="Y7" s="68">
        <v>3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1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5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3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-4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205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/>
      <c r="AH9" s="67" t="s">
        <v>28</v>
      </c>
      <c r="AI9" s="67"/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28"/>
      <c r="AV9" s="67">
        <v>3</v>
      </c>
      <c r="AW9" s="67" t="s">
        <v>28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5</v>
      </c>
      <c r="BB9" s="36">
        <f>+AZ9+BA9</f>
        <v>17</v>
      </c>
      <c r="BC9" s="35">
        <f>+C9+H9+M9+R9+W9+AB9+AG9+AL9+AQ9+AV9</f>
        <v>13</v>
      </c>
      <c r="BD9" s="35" t="s">
        <v>31</v>
      </c>
      <c r="BE9" s="35">
        <f>+E9+J9+O9+T9+Y9+AD9+AI9+AN9+AS9+AX9</f>
        <v>5</v>
      </c>
      <c r="BF9" s="37">
        <f>+C10+H10+M10+R10+W10+AB10+AG10+AL10+AQ10+AV10</f>
        <v>28</v>
      </c>
      <c r="BG9" s="35" t="s">
        <v>31</v>
      </c>
      <c r="BH9" s="36">
        <f>+E10+J10+O10+T10+Y10+AD10+AI10+AN10+AS10+AX10</f>
        <v>12</v>
      </c>
      <c r="BI9" s="83">
        <f>IF(BH9=0,"10.000",BF9/(BF9+BH9)*10)</f>
        <v>7</v>
      </c>
      <c r="BJ9" s="105">
        <f>RANK(BK9,$BK$6:$BK$33)</f>
        <v>1</v>
      </c>
      <c r="BK9" s="38">
        <f>BB9*1000+BA9*100+BE10*10+BI9</f>
        <v>17587</v>
      </c>
    </row>
    <row r="10" spans="1:63" ht="14.25" customHeight="1">
      <c r="A10" s="8" t="s">
        <v>206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5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6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3</v>
      </c>
      <c r="AC10" s="67" t="s">
        <v>28</v>
      </c>
      <c r="AD10" s="67">
        <v>5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4</v>
      </c>
      <c r="AM10" s="67" t="s">
        <v>28</v>
      </c>
      <c r="AN10" s="67">
        <v>1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40" t="s">
        <v>29</v>
      </c>
      <c r="AV10" s="68">
        <v>6</v>
      </c>
      <c r="AW10" s="68" t="s">
        <v>28</v>
      </c>
      <c r="AX10" s="68">
        <v>0</v>
      </c>
      <c r="AY10" s="41" t="s">
        <v>30</v>
      </c>
      <c r="AZ10" s="84"/>
      <c r="BA10" s="35"/>
      <c r="BB10" s="36"/>
      <c r="BC10" s="35"/>
      <c r="BD10" s="35"/>
      <c r="BE10" s="87">
        <f>+BC9-BE9</f>
        <v>8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207</v>
      </c>
      <c r="B12" s="28"/>
      <c r="C12" s="46">
        <f>O6</f>
        <v>1</v>
      </c>
      <c r="D12" s="29" t="s">
        <v>28</v>
      </c>
      <c r="E12" s="46">
        <f>M6</f>
        <v>2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/>
      <c r="AM12" s="67" t="s">
        <v>28</v>
      </c>
      <c r="AN12" s="67"/>
      <c r="AO12" s="45"/>
      <c r="AP12" s="65"/>
      <c r="AQ12" s="67">
        <v>3</v>
      </c>
      <c r="AR12" s="67" t="s">
        <v>28</v>
      </c>
      <c r="AS12" s="67">
        <v>0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4</v>
      </c>
      <c r="BB12" s="36">
        <f>+AZ12+BA12</f>
        <v>16</v>
      </c>
      <c r="BC12" s="35">
        <f>+C12+H12+M12+R12+W12+AB12+AG12+AL12+AQ12+AV12</f>
        <v>11</v>
      </c>
      <c r="BD12" s="35" t="s">
        <v>31</v>
      </c>
      <c r="BE12" s="35">
        <f>+E12+J12+O12+T12+Y12+AD12+AI12+AN12+AS12+AX12</f>
        <v>7</v>
      </c>
      <c r="BF12" s="37">
        <f>+C13+H13+M13+R13+W13+AB13+AG13+AL13+AQ13+AV13</f>
        <v>22</v>
      </c>
      <c r="BG12" s="35" t="s">
        <v>31</v>
      </c>
      <c r="BH12" s="36">
        <f>+E13+J13+O13+T13+Y13+AD13+AI13+AN13+AS13+AX13</f>
        <v>14</v>
      </c>
      <c r="BI12" s="83">
        <f>IF(BH12=0,"10.000",BF12/(BF12+BH12)*10)</f>
        <v>6.1111111111111116</v>
      </c>
      <c r="BJ12" s="105">
        <f>RANK(BK12,$BK$6:$BK$33)</f>
        <v>4</v>
      </c>
      <c r="BK12" s="38">
        <f>BB12*1000+BA12*100+BE13*10+BI12</f>
        <v>16446.111111111109</v>
      </c>
    </row>
    <row r="13" spans="1:63" ht="14.25" customHeight="1">
      <c r="A13" s="39"/>
      <c r="B13" s="40" t="s">
        <v>29</v>
      </c>
      <c r="C13" s="52">
        <f>O7</f>
        <v>2</v>
      </c>
      <c r="D13" s="41" t="s">
        <v>28</v>
      </c>
      <c r="E13" s="52">
        <f>M7</f>
        <v>4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2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6</v>
      </c>
      <c r="AR13" s="68" t="s">
        <v>28</v>
      </c>
      <c r="AS13" s="68">
        <v>0</v>
      </c>
      <c r="AT13" s="41" t="s">
        <v>30</v>
      </c>
      <c r="AU13" s="40" t="s">
        <v>29</v>
      </c>
      <c r="AV13" s="68">
        <v>4</v>
      </c>
      <c r="AW13" s="68" t="s">
        <v>28</v>
      </c>
      <c r="AX13" s="68">
        <v>2</v>
      </c>
      <c r="AY13" s="41" t="s">
        <v>30</v>
      </c>
      <c r="AZ13" s="84"/>
      <c r="BA13" s="85"/>
      <c r="BB13" s="86"/>
      <c r="BC13" s="85"/>
      <c r="BD13" s="85"/>
      <c r="BE13" s="87">
        <f>+BC12-BE12</f>
        <v>4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208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12</v>
      </c>
      <c r="BA15" s="35">
        <f>+C14+H14+M14+R14+W14+AB14+AG14+AL14+AQ14+AV14</f>
        <v>4</v>
      </c>
      <c r="BB15" s="36">
        <f>+AZ15+BA15</f>
        <v>16</v>
      </c>
      <c r="BC15" s="35">
        <f>+C15+H15+M15+R15+W15+AB15+AG15+AL15+AQ15+AV15</f>
        <v>12</v>
      </c>
      <c r="BD15" s="35" t="s">
        <v>31</v>
      </c>
      <c r="BE15" s="35">
        <f>+E15+J15+O15+T15+Y15+AD15+AI15+AN15+AS15+AX15</f>
        <v>6</v>
      </c>
      <c r="BF15" s="37">
        <f>+C16+H16+M16+R16+W16+AB16+AG16+AL16+AQ16+AV16</f>
        <v>25</v>
      </c>
      <c r="BG15" s="35" t="s">
        <v>31</v>
      </c>
      <c r="BH15" s="36">
        <f>+E16+J16+O16+T16+Y16+AD16+AI16+AN16+AS16+AX16</f>
        <v>15</v>
      </c>
      <c r="BI15" s="83">
        <f>IF(BH15=0,"10.000",BF15/(BF15+BH15)*10)</f>
        <v>6.25</v>
      </c>
      <c r="BJ15" s="105">
        <f>RANK(BK15,$BK$6:$BK$33)</f>
        <v>3</v>
      </c>
      <c r="BK15" s="38">
        <f>BB15*1000+BA15*100+BE16*10+BI15</f>
        <v>16466.25</v>
      </c>
    </row>
    <row r="16" spans="1:63" ht="14.25" customHeight="1">
      <c r="A16" s="8"/>
      <c r="B16" s="40" t="s">
        <v>29</v>
      </c>
      <c r="C16" s="52">
        <f>T7</f>
        <v>6</v>
      </c>
      <c r="D16" s="52" t="s">
        <v>28</v>
      </c>
      <c r="E16" s="52">
        <f>R7</f>
        <v>1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5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3</v>
      </c>
      <c r="AC16" s="67" t="s">
        <v>28</v>
      </c>
      <c r="AD16" s="67">
        <v>4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3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4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6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145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2</v>
      </c>
      <c r="BB18" s="36">
        <f>+AZ18+BA18</f>
        <v>14</v>
      </c>
      <c r="BC18" s="35">
        <f>+C18+H18+M18+R18+W18+AB18+AG18+AL18+AQ18+AV18</f>
        <v>5</v>
      </c>
      <c r="BD18" s="35" t="s">
        <v>31</v>
      </c>
      <c r="BE18" s="35">
        <f>+E18+J18+O18+T18+Y18+AD18+AI18+AN18+AS18+AX18</f>
        <v>13</v>
      </c>
      <c r="BF18" s="37">
        <f>+C19+H19+M19+R19+W19+AB19+AG19+AL19+AQ19+AV19</f>
        <v>14</v>
      </c>
      <c r="BG18" s="35" t="s">
        <v>31</v>
      </c>
      <c r="BH18" s="36">
        <f>+E19+J19+O19+T19+Y19+AD19+AI19+AN19+AS19+AX19</f>
        <v>28</v>
      </c>
      <c r="BI18" s="83">
        <f>IF(BH18=0,"10.000",BF18/(BF18+BH18)*10)</f>
        <v>3.333333333333333</v>
      </c>
      <c r="BJ18" s="105">
        <f>RANK(BK18,$BK$6:$BK$33)</f>
        <v>7</v>
      </c>
      <c r="BK18" s="38">
        <f>BB18*1000+BA18*100+BE19*10+BI18</f>
        <v>14123.333333333334</v>
      </c>
    </row>
    <row r="19" spans="1:63" ht="14.25" customHeight="1">
      <c r="A19" s="113" t="s">
        <v>209</v>
      </c>
      <c r="B19" s="40" t="s">
        <v>29</v>
      </c>
      <c r="C19" s="52">
        <f>Y7</f>
        <v>3</v>
      </c>
      <c r="D19" s="52" t="s">
        <v>28</v>
      </c>
      <c r="E19" s="52">
        <f>W7</f>
        <v>5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1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0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-8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159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3</v>
      </c>
      <c r="AR21" s="67" t="s">
        <v>28</v>
      </c>
      <c r="AS21" s="67">
        <v>0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5</v>
      </c>
      <c r="BB21" s="36">
        <f>+AZ21+BA21</f>
        <v>17</v>
      </c>
      <c r="BC21" s="35">
        <f>+C21+H21+M21+R21+W21+AB21+AG21+AL21+AQ21+AV21</f>
        <v>12</v>
      </c>
      <c r="BD21" s="35" t="s">
        <v>31</v>
      </c>
      <c r="BE21" s="35">
        <f>+E21+J21+O21+T21+Y21+AD21+AI21+AN21+AS21+AX21</f>
        <v>6</v>
      </c>
      <c r="BF21" s="37">
        <f>+C22+H22+M22+R22+W22+AB22+AG22+AL22+AQ22+AV22</f>
        <v>26</v>
      </c>
      <c r="BG21" s="35" t="s">
        <v>31</v>
      </c>
      <c r="BH21" s="36">
        <f>+E22+J22+O22+T22+Y22+AD22+AI22+AN22+AS22+AX22</f>
        <v>15</v>
      </c>
      <c r="BI21" s="83">
        <f>IF(BH21=0,"10.000",BF21/(BF21+BH21)*10)</f>
        <v>6.3414634146341466</v>
      </c>
      <c r="BJ21" s="105">
        <f>RANK(BK21,$BK$6:$BK$33)</f>
        <v>2</v>
      </c>
      <c r="BK21" s="38">
        <f>BB21*1000+BA21*100+BE22*10+BI21</f>
        <v>17566.341463414636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4</v>
      </c>
      <c r="S22" s="52" t="s">
        <v>28</v>
      </c>
      <c r="T22" s="52">
        <f>AB16</f>
        <v>3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3</v>
      </c>
      <c r="AO22" s="29" t="s">
        <v>30</v>
      </c>
      <c r="AP22" s="28" t="s">
        <v>29</v>
      </c>
      <c r="AQ22" s="67">
        <v>6</v>
      </c>
      <c r="AR22" s="67" t="s">
        <v>28</v>
      </c>
      <c r="AS22" s="67">
        <v>0</v>
      </c>
      <c r="AT22" s="29" t="s">
        <v>30</v>
      </c>
      <c r="AU22" s="40" t="s">
        <v>29</v>
      </c>
      <c r="AV22" s="68">
        <v>5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6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157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28"/>
      <c r="AV24" s="67">
        <v>3</v>
      </c>
      <c r="AW24" s="67" t="s">
        <v>28</v>
      </c>
      <c r="AX24" s="67">
        <v>0</v>
      </c>
      <c r="AY24" s="29"/>
      <c r="AZ24" s="82">
        <f>+B23+G23+L23+Q23+V23+AA23+AF23+AK23+AP23+AU23</f>
        <v>12</v>
      </c>
      <c r="BA24" s="35">
        <f>+C23+H23+M23+R23+W23+AB23+AG23+AL23+AQ23+AV23</f>
        <v>3</v>
      </c>
      <c r="BB24" s="36">
        <f>+AZ24+BA24</f>
        <v>15</v>
      </c>
      <c r="BC24" s="35">
        <f>+C24+H24+M24+R24+W24+AB24+AG24+AL24+AQ24+AV24</f>
        <v>12</v>
      </c>
      <c r="BD24" s="35" t="s">
        <v>31</v>
      </c>
      <c r="BE24" s="35">
        <f>+E24+J24+O24+T24+Y24+AD24+AI24+AN24+AS24+AX24</f>
        <v>6</v>
      </c>
      <c r="BF24" s="37">
        <f>+C25+H25+M25+R25+W25+AB25+AG25+AL25+AQ25+AV25</f>
        <v>26</v>
      </c>
      <c r="BG24" s="35" t="s">
        <v>31</v>
      </c>
      <c r="BH24" s="36">
        <f>+E25+J25+O25+T25+Y25+AD25+AI25+AN25+AS25+AX25</f>
        <v>16</v>
      </c>
      <c r="BI24" s="83">
        <f>IF(BH24=0,"10.000",BF24/(BF24+BH24)*10)</f>
        <v>6.1904761904761907</v>
      </c>
      <c r="BJ24" s="105">
        <f>RANK(BK24,$BK$6:$BK$33)</f>
        <v>5</v>
      </c>
      <c r="BK24" s="38">
        <f>BB24*1000+BA24*100+BE25*10+BI24</f>
        <v>15366.190476190477</v>
      </c>
    </row>
    <row r="25" spans="1:63" ht="14.25" customHeight="1">
      <c r="A25" s="39"/>
      <c r="B25" s="40" t="s">
        <v>29</v>
      </c>
      <c r="C25" s="52">
        <f>AI7</f>
        <v>6</v>
      </c>
      <c r="D25" s="52" t="s">
        <v>28</v>
      </c>
      <c r="E25" s="52">
        <f>AG7</f>
        <v>1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2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3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1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40" t="s">
        <v>29</v>
      </c>
      <c r="AV25" s="68">
        <v>6</v>
      </c>
      <c r="AW25" s="68" t="s">
        <v>28</v>
      </c>
      <c r="AX25" s="68">
        <v>2</v>
      </c>
      <c r="AY25" s="41" t="s">
        <v>30</v>
      </c>
      <c r="AZ25" s="84"/>
      <c r="BA25" s="85"/>
      <c r="BB25" s="86"/>
      <c r="BC25" s="85"/>
      <c r="BD25" s="85"/>
      <c r="BE25" s="87">
        <f>+BC24-BE24</f>
        <v>6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100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2</v>
      </c>
      <c r="BB27" s="36">
        <f>+AZ27+BA27</f>
        <v>14</v>
      </c>
      <c r="BC27" s="35">
        <f>+C27+H27+M27+R27+W27+AB27+AG27+AL27+AQ27+AV27</f>
        <v>8</v>
      </c>
      <c r="BD27" s="35" t="s">
        <v>31</v>
      </c>
      <c r="BE27" s="35">
        <f>+E27+J27+O27+T27+Y27+AD27+AI27+AN27+AS27+AX27</f>
        <v>10</v>
      </c>
      <c r="BF27" s="37">
        <f>+C28+H28+M28+R28+W28+AB28+AG28+AL28+AQ28+AV28</f>
        <v>18</v>
      </c>
      <c r="BG27" s="35" t="s">
        <v>31</v>
      </c>
      <c r="BH27" s="36">
        <f>+E28+J28+O28+T28+Y28+AD28+AI28+AN28+AS28+AX28</f>
        <v>20</v>
      </c>
      <c r="BI27" s="83">
        <f>IF(BH27=0,"10.000",BF27/(BF27+BH27)*10)</f>
        <v>4.7368421052631575</v>
      </c>
      <c r="BJ27" s="105">
        <f>RANK(BK27,$BK$6:$BK$33)</f>
        <v>6</v>
      </c>
      <c r="BK27" s="38">
        <f>BB27*1000+BA27*100+BE28*10+BI27</f>
        <v>14184.736842105263</v>
      </c>
    </row>
    <row r="28" spans="1:63" ht="14.25" customHeight="1">
      <c r="A28" s="39" t="s">
        <v>77</v>
      </c>
      <c r="B28" s="40" t="s">
        <v>29</v>
      </c>
      <c r="C28" s="52">
        <f>AN7</f>
        <v>5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1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3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3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-2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156</v>
      </c>
      <c r="B30" s="28"/>
      <c r="C30" s="46">
        <f>AS6</f>
        <v>1</v>
      </c>
      <c r="D30" s="46" t="s">
        <v>28</v>
      </c>
      <c r="E30" s="46">
        <f>AQ6</f>
        <v>2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3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3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1</v>
      </c>
      <c r="BB30" s="36">
        <f>+AZ30+BA30</f>
        <v>13</v>
      </c>
      <c r="BC30" s="35">
        <f>+C30+H30+M30+R30+W30+AB30+AG30+AL30+AQ30+AV30</f>
        <v>5</v>
      </c>
      <c r="BD30" s="35" t="s">
        <v>31</v>
      </c>
      <c r="BE30" s="35">
        <f>+E30+J30+O30+T30+Y30+AD30+AI30+AN30+AS30+AX30</f>
        <v>13</v>
      </c>
      <c r="BF30" s="37">
        <f>+C31+H31+M31+R31+W31+AB31+AG31+AL31+AQ31+AV31</f>
        <v>12</v>
      </c>
      <c r="BG30" s="35" t="s">
        <v>31</v>
      </c>
      <c r="BH30" s="36">
        <f>+E31+J31+O31+T31+Y31+AD31+AI31+AN31+AS31+AX31</f>
        <v>27</v>
      </c>
      <c r="BI30" s="83">
        <f>IF(BH30=0,"10.000",BF30/(BF30+BH30)*10)</f>
        <v>3.0769230769230771</v>
      </c>
      <c r="BJ30" s="105">
        <f>RANK(BK30,$BK$6:$BK$33)</f>
        <v>8</v>
      </c>
      <c r="BK30" s="38">
        <f>BB30*1000+BA30*100+BE31*10+BI30</f>
        <v>13023.076923076924</v>
      </c>
    </row>
    <row r="31" spans="1:63" ht="14.25" customHeight="1">
      <c r="A31" s="39"/>
      <c r="B31" s="40" t="s">
        <v>29</v>
      </c>
      <c r="C31" s="52">
        <f>AS7</f>
        <v>3</v>
      </c>
      <c r="D31" s="52" t="s">
        <v>28</v>
      </c>
      <c r="E31" s="52">
        <f>AQ7</f>
        <v>4</v>
      </c>
      <c r="F31" s="52" t="s">
        <v>30</v>
      </c>
      <c r="G31" s="55" t="s">
        <v>29</v>
      </c>
      <c r="H31" s="52">
        <f>AS10</f>
        <v>2</v>
      </c>
      <c r="I31" s="52" t="s">
        <v>28</v>
      </c>
      <c r="J31" s="52">
        <f>AQ10</f>
        <v>4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6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6</v>
      </c>
      <c r="AE31" s="52" t="s">
        <v>30</v>
      </c>
      <c r="AF31" s="55" t="s">
        <v>29</v>
      </c>
      <c r="AG31" s="52">
        <f>AS25</f>
        <v>4</v>
      </c>
      <c r="AH31" s="52" t="s">
        <v>28</v>
      </c>
      <c r="AI31" s="52">
        <f>AQ25</f>
        <v>3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-8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>
        <v>1</v>
      </c>
      <c r="H32" s="63"/>
      <c r="I32" s="29"/>
      <c r="J32" s="45"/>
      <c r="K32" s="29"/>
      <c r="L32" s="59">
        <v>1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1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158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3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0</v>
      </c>
      <c r="AH33" s="46" t="s">
        <v>28</v>
      </c>
      <c r="AI33" s="46">
        <f>AV24</f>
        <v>3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9</v>
      </c>
      <c r="BA33" s="35">
        <f>+C32+H32+M32+R32+W32+AB32+AG32+AL32+AQ32+AV32</f>
        <v>1</v>
      </c>
      <c r="BB33" s="36">
        <f>+AZ33+BA33</f>
        <v>10</v>
      </c>
      <c r="BC33" s="35">
        <f>+C33+H33+M33+R33+W33+AB33+AG33+AL33+AQ33+AV33</f>
        <v>5</v>
      </c>
      <c r="BD33" s="35" t="s">
        <v>31</v>
      </c>
      <c r="BE33" s="35">
        <f>+E33+J33+O33+T33+Y33+AD33+AI33+AN33+AS33+AX33</f>
        <v>13</v>
      </c>
      <c r="BF33" s="37">
        <f>+C34+H34+M34+R34+W34+AB34+AG34+AL34+AQ34+AV34</f>
        <v>12</v>
      </c>
      <c r="BG33" s="35" t="s">
        <v>31</v>
      </c>
      <c r="BH33" s="36">
        <f>+E34+J34+O34+T34+Y34+AD34+AI34+AN34+AS34+AX34</f>
        <v>28</v>
      </c>
      <c r="BI33" s="83">
        <f>IF(BH33=0,"10.000",BF33/(BF33+BH33)*10)</f>
        <v>3</v>
      </c>
      <c r="BJ33" s="105">
        <f>RANK(BK33,$BK$6:$BK$33)</f>
        <v>10</v>
      </c>
      <c r="BK33" s="38">
        <f>BB33*1000+BA33*100+BE34*10+BI33</f>
        <v>10023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6</v>
      </c>
      <c r="K34" s="101" t="s">
        <v>30</v>
      </c>
      <c r="L34" s="57" t="s">
        <v>29</v>
      </c>
      <c r="M34" s="101">
        <f>AX13</f>
        <v>2</v>
      </c>
      <c r="N34" s="101" t="s">
        <v>28</v>
      </c>
      <c r="O34" s="101">
        <f>AV13</f>
        <v>4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4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5</v>
      </c>
      <c r="AE34" s="101" t="s">
        <v>30</v>
      </c>
      <c r="AF34" s="57" t="s">
        <v>29</v>
      </c>
      <c r="AG34" s="101">
        <f>AX25</f>
        <v>2</v>
      </c>
      <c r="AH34" s="101" t="s">
        <v>28</v>
      </c>
      <c r="AI34" s="101">
        <f>AV25</f>
        <v>6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3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-8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5748031496062992" right="0.19685039370078741" top="0.6692913385826772" bottom="0.35433070866141736" header="0.51181102362204722" footer="0.51181102362204722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K40"/>
  <sheetViews>
    <sheetView tabSelected="1" topLeftCell="A2" zoomScale="75" zoomScaleNormal="75" workbookViewId="0">
      <selection activeCell="X23" sqref="X23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219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18" t="s">
        <v>210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0</v>
      </c>
      <c r="N6" s="67" t="s">
        <v>28</v>
      </c>
      <c r="O6" s="67">
        <v>3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/>
      <c r="AC6" s="67" t="s">
        <v>28</v>
      </c>
      <c r="AD6" s="67"/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0</v>
      </c>
      <c r="AR6" s="67" t="s">
        <v>28</v>
      </c>
      <c r="AS6" s="67">
        <v>3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12</v>
      </c>
      <c r="BA6" s="35">
        <f>+C5+H5+M5+R5+W5+AB5+AG5+AL5+AQ5+AV5</f>
        <v>2</v>
      </c>
      <c r="BB6" s="36">
        <f>+AZ6+BA6</f>
        <v>14</v>
      </c>
      <c r="BC6" s="35">
        <f>+C6+H6+M6+R6+W6+AB6+AG6+AL6+AQ6+AV6</f>
        <v>7</v>
      </c>
      <c r="BD6" s="35" t="s">
        <v>31</v>
      </c>
      <c r="BE6" s="35">
        <f>+E6+J6+O6+T6+Y6+AD6+AI6+AN6+AS6+AX6</f>
        <v>11</v>
      </c>
      <c r="BF6" s="37">
        <f>+C7+H7+M7+R7+W7+AB7+AG7+AL7+AQ7+AV7</f>
        <v>14</v>
      </c>
      <c r="BG6" s="35" t="s">
        <v>31</v>
      </c>
      <c r="BH6" s="36">
        <f>+E7+J7+O7+T7+Y7+AD7+AI7+AN7+AS7+AX7</f>
        <v>25</v>
      </c>
      <c r="BI6" s="83">
        <f>IF(BH6=0,"10.000",BF6/(BF6+BH6)*10)</f>
        <v>3.5897435897435899</v>
      </c>
      <c r="BJ6" s="105">
        <f>RANK(BK6,$BK$6:$BK$33)</f>
        <v>7</v>
      </c>
      <c r="BK6" s="38">
        <f>BB6*1000+BA6*100+BE7*10+BI6</f>
        <v>14163.589743589744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0</v>
      </c>
      <c r="N7" s="68" t="s">
        <v>28</v>
      </c>
      <c r="O7" s="68">
        <v>6</v>
      </c>
      <c r="P7" s="42" t="s">
        <v>30</v>
      </c>
      <c r="Q7" s="40" t="s">
        <v>29</v>
      </c>
      <c r="R7" s="68">
        <v>4</v>
      </c>
      <c r="S7" s="68" t="s">
        <v>28</v>
      </c>
      <c r="T7" s="68">
        <v>3</v>
      </c>
      <c r="U7" s="42" t="s">
        <v>30</v>
      </c>
      <c r="V7" s="40" t="s">
        <v>29</v>
      </c>
      <c r="W7" s="68">
        <v>6</v>
      </c>
      <c r="X7" s="68" t="s">
        <v>28</v>
      </c>
      <c r="Y7" s="68">
        <v>0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2</v>
      </c>
      <c r="AH7" s="68" t="s">
        <v>28</v>
      </c>
      <c r="AI7" s="68">
        <v>5</v>
      </c>
      <c r="AJ7" s="42" t="s">
        <v>30</v>
      </c>
      <c r="AK7" s="40" t="s">
        <v>29</v>
      </c>
      <c r="AL7" s="68">
        <v>2</v>
      </c>
      <c r="AM7" s="68" t="s">
        <v>28</v>
      </c>
      <c r="AN7" s="68">
        <v>5</v>
      </c>
      <c r="AO7" s="42" t="s">
        <v>30</v>
      </c>
      <c r="AP7" s="40" t="s">
        <v>29</v>
      </c>
      <c r="AQ7" s="68">
        <v>0</v>
      </c>
      <c r="AR7" s="68" t="s">
        <v>28</v>
      </c>
      <c r="AS7" s="68">
        <v>6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-4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0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0</v>
      </c>
      <c r="AQ8" s="63"/>
      <c r="AR8" s="29"/>
      <c r="AS8" s="45"/>
      <c r="AT8" s="29"/>
      <c r="AU8" s="59">
        <v>0</v>
      </c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150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>
        <v>3</v>
      </c>
      <c r="AC9" s="67" t="s">
        <v>28</v>
      </c>
      <c r="AD9" s="67">
        <v>0</v>
      </c>
      <c r="AE9" s="29"/>
      <c r="AF9" s="28"/>
      <c r="AG9" s="67"/>
      <c r="AH9" s="67" t="s">
        <v>28</v>
      </c>
      <c r="AI9" s="67"/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0</v>
      </c>
      <c r="AR9" s="67" t="s">
        <v>28</v>
      </c>
      <c r="AS9" s="67">
        <v>3</v>
      </c>
      <c r="AT9" s="29"/>
      <c r="AU9" s="28"/>
      <c r="AV9" s="67">
        <v>0</v>
      </c>
      <c r="AW9" s="67" t="s">
        <v>28</v>
      </c>
      <c r="AX9" s="67">
        <v>3</v>
      </c>
      <c r="AY9" s="29"/>
      <c r="AZ9" s="82">
        <f>+B8+G8+L8+Q8+V8+AA8+AF8+AK8+AP8+AU8</f>
        <v>6</v>
      </c>
      <c r="BA9" s="35">
        <f>+C8+H8+M8+R8+W8+AB8+AG8+AL8+AQ8+AV8</f>
        <v>3</v>
      </c>
      <c r="BB9" s="36">
        <f>+AZ9+BA9</f>
        <v>9</v>
      </c>
      <c r="BC9" s="35">
        <f>+C9+H9+M9+R9+W9+AB9+AG9+AL9+AQ9+AV9</f>
        <v>8</v>
      </c>
      <c r="BD9" s="35" t="s">
        <v>31</v>
      </c>
      <c r="BE9" s="35">
        <f>+E9+J9+O9+T9+Y9+AD9+AI9+AN9+AS9+AX9</f>
        <v>10</v>
      </c>
      <c r="BF9" s="37">
        <f>+C10+H10+M10+R10+W10+AB10+AG10+AL10+AQ10+AV10</f>
        <v>16</v>
      </c>
      <c r="BG9" s="35" t="s">
        <v>31</v>
      </c>
      <c r="BH9" s="36">
        <f>+E10+J10+O10+T10+Y10+AD10+AI10+AN10+AS10+AX10</f>
        <v>21</v>
      </c>
      <c r="BI9" s="83">
        <f>IF(BH9=0,"10.000",BF9/(BF9+BH9)*10)</f>
        <v>4.3243243243243246</v>
      </c>
      <c r="BJ9" s="105">
        <f>RANK(BK9,$BK$6:$BK$33)</f>
        <v>9</v>
      </c>
      <c r="BK9" s="38">
        <f>BB9*1000+BA9*100+BE10*10+BI9</f>
        <v>9284.3243243243251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0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>
        <v>6</v>
      </c>
      <c r="AC10" s="67" t="s">
        <v>28</v>
      </c>
      <c r="AD10" s="67">
        <v>0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4</v>
      </c>
      <c r="AM10" s="67" t="s">
        <v>28</v>
      </c>
      <c r="AN10" s="67">
        <v>3</v>
      </c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40" t="s">
        <v>29</v>
      </c>
      <c r="AV10" s="68">
        <v>0</v>
      </c>
      <c r="AW10" s="68" t="s">
        <v>28</v>
      </c>
      <c r="AX10" s="68">
        <v>6</v>
      </c>
      <c r="AY10" s="41" t="s">
        <v>30</v>
      </c>
      <c r="AZ10" s="84"/>
      <c r="BA10" s="35"/>
      <c r="BB10" s="36"/>
      <c r="BC10" s="35"/>
      <c r="BD10" s="35"/>
      <c r="BE10" s="87">
        <f>+BC9-BE9</f>
        <v>-2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211</v>
      </c>
      <c r="B12" s="28"/>
      <c r="C12" s="46">
        <f>O6</f>
        <v>3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>
        <v>0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/>
      <c r="AM12" s="67" t="s">
        <v>28</v>
      </c>
      <c r="AN12" s="67"/>
      <c r="AO12" s="45"/>
      <c r="AP12" s="65"/>
      <c r="AQ12" s="67">
        <v>1</v>
      </c>
      <c r="AR12" s="67" t="s">
        <v>28</v>
      </c>
      <c r="AS12" s="67">
        <v>2</v>
      </c>
      <c r="AT12" s="29"/>
      <c r="AU12" s="28"/>
      <c r="AV12" s="67">
        <v>2</v>
      </c>
      <c r="AW12" s="67" t="s">
        <v>28</v>
      </c>
      <c r="AX12" s="67">
        <v>1</v>
      </c>
      <c r="AY12" s="29"/>
      <c r="AZ12" s="82">
        <f>+B11+G11+L11+Q11+V11+AA11+AF11+AK11+AP11+AU11</f>
        <v>12</v>
      </c>
      <c r="BA12" s="35">
        <f>+C11+H11+M11+R11+W11+AB11+AG11+AL11+AQ11+AV11</f>
        <v>4</v>
      </c>
      <c r="BB12" s="36">
        <f>+AZ12+BA12</f>
        <v>16</v>
      </c>
      <c r="BC12" s="35">
        <f>+C12+H12+M12+R12+W12+AB12+AG12+AL12+AQ12+AV12</f>
        <v>13</v>
      </c>
      <c r="BD12" s="35" t="s">
        <v>31</v>
      </c>
      <c r="BE12" s="35">
        <f>+E12+J12+O12+T12+Y12+AD12+AI12+AN12+AS12+AX12</f>
        <v>5</v>
      </c>
      <c r="BF12" s="37">
        <f>+C13+H13+M13+R13+W13+AB13+AG13+AL13+AQ13+AV13</f>
        <v>26</v>
      </c>
      <c r="BG12" s="35" t="s">
        <v>31</v>
      </c>
      <c r="BH12" s="36">
        <f>+E13+J13+O13+T13+Y13+AD13+AI13+AN13+AS13+AX13</f>
        <v>11</v>
      </c>
      <c r="BI12" s="83">
        <f>IF(BH12=0,"10.000",BF12/(BF12+BH12)*10)</f>
        <v>7.0270270270270272</v>
      </c>
      <c r="BJ12" s="105">
        <f>RANK(BK12,$BK$6:$BK$33)</f>
        <v>3</v>
      </c>
      <c r="BK12" s="38">
        <f>BB12*1000+BA12*100+BE13*10+BI12</f>
        <v>16487.027027027027</v>
      </c>
    </row>
    <row r="13" spans="1:63" ht="14.25" customHeight="1">
      <c r="A13" s="39"/>
      <c r="B13" s="40" t="s">
        <v>29</v>
      </c>
      <c r="C13" s="52">
        <f>O7</f>
        <v>6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>
        <v>0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4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2</v>
      </c>
      <c r="AR13" s="68" t="s">
        <v>28</v>
      </c>
      <c r="AS13" s="68">
        <v>4</v>
      </c>
      <c r="AT13" s="41" t="s">
        <v>30</v>
      </c>
      <c r="AU13" s="40" t="s">
        <v>29</v>
      </c>
      <c r="AV13" s="68">
        <v>4</v>
      </c>
      <c r="AW13" s="68" t="s">
        <v>28</v>
      </c>
      <c r="AX13" s="68">
        <v>3</v>
      </c>
      <c r="AY13" s="41" t="s">
        <v>30</v>
      </c>
      <c r="AZ13" s="84"/>
      <c r="BA13" s="85"/>
      <c r="BB13" s="86"/>
      <c r="BC13" s="85"/>
      <c r="BD13" s="85"/>
      <c r="BE13" s="87">
        <f>+BC12-BE12</f>
        <v>8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139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/>
      <c r="AR15" s="67" t="s">
        <v>28</v>
      </c>
      <c r="AS15" s="67"/>
      <c r="AT15" s="29"/>
      <c r="AU15" s="28"/>
      <c r="AV15" s="67">
        <v>0</v>
      </c>
      <c r="AW15" s="67" t="s">
        <v>28</v>
      </c>
      <c r="AX15" s="67">
        <v>3</v>
      </c>
      <c r="AY15" s="29"/>
      <c r="AZ15" s="82">
        <f>+B14+G14+L14+Q14+V14+AA14+AF14+AK14+AP14+AU14</f>
        <v>12</v>
      </c>
      <c r="BA15" s="35">
        <f>+C14+H14+M14+R14+W14+AB14+AG14+AL14+AQ14+AV14</f>
        <v>3</v>
      </c>
      <c r="BB15" s="36">
        <f>+AZ15+BA15</f>
        <v>15</v>
      </c>
      <c r="BC15" s="35">
        <f>+C15+H15+M15+R15+W15+AB15+AG15+AL15+AQ15+AV15</f>
        <v>9</v>
      </c>
      <c r="BD15" s="35" t="s">
        <v>31</v>
      </c>
      <c r="BE15" s="35">
        <f>+E15+J15+O15+T15+Y15+AD15+AI15+AN15+AS15+AX15</f>
        <v>9</v>
      </c>
      <c r="BF15" s="37">
        <f>+C16+H16+M16+R16+W16+AB16+AG16+AL16+AQ16+AV16</f>
        <v>19</v>
      </c>
      <c r="BG15" s="35" t="s">
        <v>31</v>
      </c>
      <c r="BH15" s="36">
        <f>+E16+J16+O16+T16+Y16+AD16+AI16+AN16+AS16+AX16</f>
        <v>18</v>
      </c>
      <c r="BI15" s="83">
        <f>IF(BH15=0,"10.000",BF15/(BF15+BH15)*10)</f>
        <v>5.1351351351351351</v>
      </c>
      <c r="BJ15" s="105">
        <f>RANK(BK15,$BK$6:$BK$33)</f>
        <v>6</v>
      </c>
      <c r="BK15" s="38">
        <f>BB15*1000+BA15*100+BE16*10+BI15</f>
        <v>15305.135135135135</v>
      </c>
    </row>
    <row r="16" spans="1:63" ht="14.25" customHeight="1">
      <c r="A16" s="118" t="s">
        <v>212</v>
      </c>
      <c r="B16" s="40" t="s">
        <v>29</v>
      </c>
      <c r="C16" s="52">
        <f>T7</f>
        <v>3</v>
      </c>
      <c r="D16" s="52" t="s">
        <v>28</v>
      </c>
      <c r="E16" s="52">
        <f>R7</f>
        <v>4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0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0</v>
      </c>
      <c r="AW16" s="68" t="s">
        <v>28</v>
      </c>
      <c r="AX16" s="68">
        <v>6</v>
      </c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>
        <v>1</v>
      </c>
      <c r="C17" s="63"/>
      <c r="D17" s="29"/>
      <c r="E17" s="45"/>
      <c r="F17" s="29"/>
      <c r="G17" s="59">
        <v>1</v>
      </c>
      <c r="H17" s="63"/>
      <c r="I17" s="29"/>
      <c r="J17" s="45"/>
      <c r="K17" s="29"/>
      <c r="L17" s="59">
        <v>1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>
        <v>1</v>
      </c>
      <c r="AL17" s="64"/>
      <c r="AM17" s="50"/>
      <c r="AN17" s="91"/>
      <c r="AO17" s="50"/>
      <c r="AP17" s="60">
        <v>1</v>
      </c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213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0</v>
      </c>
      <c r="AR18" s="67" t="s">
        <v>28</v>
      </c>
      <c r="AS18" s="67">
        <v>3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6</v>
      </c>
      <c r="BA18" s="35">
        <f>+C17+H17+M17+R17+W17+AB17+AG17+AL17+AQ17+AV17</f>
        <v>0</v>
      </c>
      <c r="BB18" s="36">
        <f>+AZ18+BA18</f>
        <v>6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18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36</v>
      </c>
      <c r="BI18" s="83">
        <f>IF(BH18=0,"10.000",BF18/(BF18+BH18)*10)</f>
        <v>0</v>
      </c>
      <c r="BJ18" s="105">
        <f>RANK(BK18,$BK$6:$BK$33)</f>
        <v>10</v>
      </c>
      <c r="BK18" s="38">
        <f>BB18*1000+BA18*100+BE19*10+BI18</f>
        <v>5820</v>
      </c>
    </row>
    <row r="19" spans="1:63" ht="14.25" customHeight="1">
      <c r="A19" s="113" t="s">
        <v>69</v>
      </c>
      <c r="B19" s="40" t="s">
        <v>29</v>
      </c>
      <c r="C19" s="52">
        <f>Y7</f>
        <v>0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0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0</v>
      </c>
      <c r="AR19" s="68" t="s">
        <v>28</v>
      </c>
      <c r="AS19" s="68">
        <v>6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-18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59">
        <v>2</v>
      </c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214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3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>
        <v>0</v>
      </c>
      <c r="AR21" s="67" t="s">
        <v>28</v>
      </c>
      <c r="AS21" s="67">
        <v>3</v>
      </c>
      <c r="AT21" s="29"/>
      <c r="AU21" s="28"/>
      <c r="AV21" s="67">
        <v>0</v>
      </c>
      <c r="AW21" s="67" t="s">
        <v>28</v>
      </c>
      <c r="AX21" s="67">
        <v>3</v>
      </c>
      <c r="AY21" s="29"/>
      <c r="AZ21" s="82">
        <f>+B20+G20+L20+Q20+V20+AA20+AF20+AK20+AP20+AU20</f>
        <v>12</v>
      </c>
      <c r="BA21" s="35">
        <f>+C20+H20+M20+R20+W20+AB20+AG20+AL20+AQ20+AV20</f>
        <v>0</v>
      </c>
      <c r="BB21" s="36">
        <f>+AZ21+BA21</f>
        <v>12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18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36</v>
      </c>
      <c r="BI21" s="83">
        <f>IF(BH21=0,"10.000",BF21/(BF21+BH21)*10)</f>
        <v>0</v>
      </c>
      <c r="BJ21" s="105">
        <f>RANK(BK21,$BK$6:$BK$33)</f>
        <v>8</v>
      </c>
      <c r="BK21" s="38">
        <f>BB21*1000+BA21*100+BE22*10+BI21</f>
        <v>11820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6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0</v>
      </c>
      <c r="AM22" s="67" t="s">
        <v>28</v>
      </c>
      <c r="AN22" s="67">
        <v>6</v>
      </c>
      <c r="AO22" s="29" t="s">
        <v>30</v>
      </c>
      <c r="AP22" s="28" t="s">
        <v>29</v>
      </c>
      <c r="AQ22" s="67">
        <v>0</v>
      </c>
      <c r="AR22" s="67" t="s">
        <v>28</v>
      </c>
      <c r="AS22" s="67">
        <v>6</v>
      </c>
      <c r="AT22" s="29" t="s">
        <v>30</v>
      </c>
      <c r="AU22" s="40" t="s">
        <v>29</v>
      </c>
      <c r="AV22" s="68">
        <v>0</v>
      </c>
      <c r="AW22" s="68" t="s">
        <v>28</v>
      </c>
      <c r="AX22" s="68">
        <v>6</v>
      </c>
      <c r="AY22" s="41" t="s">
        <v>30</v>
      </c>
      <c r="AZ22" s="84"/>
      <c r="BA22" s="35"/>
      <c r="BB22" s="36"/>
      <c r="BC22" s="35"/>
      <c r="BD22" s="35"/>
      <c r="BE22" s="87">
        <f>+BC21-BE21</f>
        <v>-18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215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28"/>
      <c r="AV24" s="67">
        <v>3</v>
      </c>
      <c r="AW24" s="67" t="s">
        <v>28</v>
      </c>
      <c r="AX24" s="67">
        <v>0</v>
      </c>
      <c r="AY24" s="29"/>
      <c r="AZ24" s="82">
        <f>+B23+G23+L23+Q23+V23+AA23+AF23+AK23+AP23+AU23</f>
        <v>12</v>
      </c>
      <c r="BA24" s="35">
        <f>+C23+H23+M23+R23+W23+AB23+AG23+AL23+AQ23+AV23</f>
        <v>6</v>
      </c>
      <c r="BB24" s="36">
        <f>+AZ24+BA24</f>
        <v>18</v>
      </c>
      <c r="BC24" s="35">
        <f>+C24+H24+M24+R24+W24+AB24+AG24+AL24+AQ24+AV24</f>
        <v>15</v>
      </c>
      <c r="BD24" s="35" t="s">
        <v>31</v>
      </c>
      <c r="BE24" s="35">
        <f>+E24+J24+O24+T24+Y24+AD24+AI24+AN24+AS24+AX24</f>
        <v>3</v>
      </c>
      <c r="BF24" s="37">
        <f>+C25+H25+M25+R25+W25+AB25+AG25+AL25+AQ25+AV25</f>
        <v>31</v>
      </c>
      <c r="BG24" s="35" t="s">
        <v>31</v>
      </c>
      <c r="BH24" s="36">
        <f>+E25+J25+O25+T25+Y25+AD25+AI25+AN25+AS25+AX25</f>
        <v>6</v>
      </c>
      <c r="BI24" s="83">
        <f>IF(BH24=0,"10.000",BF24/(BF24+BH24)*10)</f>
        <v>8.378378378378379</v>
      </c>
      <c r="BJ24" s="105">
        <f>RANK(BK24,$BK$6:$BK$33)</f>
        <v>1</v>
      </c>
      <c r="BK24" s="38">
        <f>BB24*1000+BA24*100+BE25*10+BI24</f>
        <v>18728.37837837838</v>
      </c>
    </row>
    <row r="25" spans="1:63" ht="14.25" customHeight="1">
      <c r="A25" s="39"/>
      <c r="B25" s="40" t="s">
        <v>29</v>
      </c>
      <c r="C25" s="52">
        <f>AI7</f>
        <v>5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40" t="s">
        <v>29</v>
      </c>
      <c r="AV25" s="68">
        <v>6</v>
      </c>
      <c r="AW25" s="68" t="s">
        <v>28</v>
      </c>
      <c r="AX25" s="68">
        <v>0</v>
      </c>
      <c r="AY25" s="41" t="s">
        <v>30</v>
      </c>
      <c r="AZ25" s="84"/>
      <c r="BA25" s="85"/>
      <c r="BB25" s="86"/>
      <c r="BC25" s="85"/>
      <c r="BD25" s="85"/>
      <c r="BE25" s="87">
        <f>+BC24-BE24</f>
        <v>12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216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3</v>
      </c>
      <c r="BB27" s="36">
        <f>+AZ27+BA27</f>
        <v>15</v>
      </c>
      <c r="BC27" s="35">
        <f>+C27+H27+M27+R27+W27+AB27+AG27+AL27+AQ27+AV27</f>
        <v>11</v>
      </c>
      <c r="BD27" s="35" t="s">
        <v>31</v>
      </c>
      <c r="BE27" s="35">
        <f>+E27+J27+O27+T27+Y27+AD27+AI27+AN27+AS27+AX27</f>
        <v>7</v>
      </c>
      <c r="BF27" s="37">
        <f>+C28+H28+M28+R28+W28+AB28+AG28+AL28+AQ28+AV28</f>
        <v>24</v>
      </c>
      <c r="BG27" s="35" t="s">
        <v>31</v>
      </c>
      <c r="BH27" s="36">
        <f>+E28+J28+O28+T28+Y28+AD28+AI28+AN28+AS28+AX28</f>
        <v>14</v>
      </c>
      <c r="BI27" s="83">
        <f>IF(BH27=0,"10.000",BF27/(BF27+BH27)*10)</f>
        <v>6.3157894736842106</v>
      </c>
      <c r="BJ27" s="105">
        <f>RANK(BK27,$BK$6:$BK$33)</f>
        <v>5</v>
      </c>
      <c r="BK27" s="38">
        <f>BB27*1000+BA27*100+BE28*10+BI27</f>
        <v>15346.315789473685</v>
      </c>
    </row>
    <row r="28" spans="1:63" ht="14.25" customHeight="1">
      <c r="A28" s="39" t="s">
        <v>77</v>
      </c>
      <c r="B28" s="40" t="s">
        <v>29</v>
      </c>
      <c r="C28" s="52">
        <f>AN7</f>
        <v>5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3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2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4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217</v>
      </c>
      <c r="B30" s="28"/>
      <c r="C30" s="46">
        <f>AS6</f>
        <v>3</v>
      </c>
      <c r="D30" s="46" t="s">
        <v>28</v>
      </c>
      <c r="E30" s="46">
        <f>AQ6</f>
        <v>0</v>
      </c>
      <c r="F30" s="46"/>
      <c r="G30" s="54"/>
      <c r="H30" s="46">
        <f>AS9</f>
        <v>3</v>
      </c>
      <c r="I30" s="46" t="s">
        <v>28</v>
      </c>
      <c r="J30" s="46">
        <f>AQ9</f>
        <v>0</v>
      </c>
      <c r="K30" s="46"/>
      <c r="L30" s="54"/>
      <c r="M30" s="46">
        <f>AS12</f>
        <v>2</v>
      </c>
      <c r="N30" s="46" t="s">
        <v>28</v>
      </c>
      <c r="O30" s="46">
        <f>AQ12</f>
        <v>1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3</v>
      </c>
      <c r="X30" s="46" t="s">
        <v>28</v>
      </c>
      <c r="Y30" s="46">
        <f>AQ18</f>
        <v>0</v>
      </c>
      <c r="Z30" s="46"/>
      <c r="AA30" s="54"/>
      <c r="AB30" s="46">
        <f>AS21</f>
        <v>3</v>
      </c>
      <c r="AC30" s="46" t="s">
        <v>28</v>
      </c>
      <c r="AD30" s="46">
        <f>AQ21</f>
        <v>0</v>
      </c>
      <c r="AE30" s="46"/>
      <c r="AF30" s="54"/>
      <c r="AG30" s="46">
        <f>AS24</f>
        <v>1</v>
      </c>
      <c r="AH30" s="46" t="s">
        <v>28</v>
      </c>
      <c r="AI30" s="46">
        <f>AQ24</f>
        <v>2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5</v>
      </c>
      <c r="BB30" s="36">
        <f>+AZ30+BA30</f>
        <v>17</v>
      </c>
      <c r="BC30" s="35">
        <f>+C30+H30+M30+R30+W30+AB30+AG30+AL30+AQ30+AV30</f>
        <v>15</v>
      </c>
      <c r="BD30" s="35" t="s">
        <v>31</v>
      </c>
      <c r="BE30" s="35">
        <f>+E30+J30+O30+T30+Y30+AD30+AI30+AN30+AS30+AX30</f>
        <v>3</v>
      </c>
      <c r="BF30" s="37">
        <f>+C31+H31+M31+R31+W31+AB31+AG31+AL31+AQ31+AV31</f>
        <v>30</v>
      </c>
      <c r="BG30" s="35" t="s">
        <v>31</v>
      </c>
      <c r="BH30" s="36">
        <f>+E31+J31+O31+T31+Y31+AD31+AI31+AN31+AS31+AX31</f>
        <v>6</v>
      </c>
      <c r="BI30" s="83">
        <f>IF(BH30=0,"10.000",BF30/(BF30+BH30)*10)</f>
        <v>8.3333333333333339</v>
      </c>
      <c r="BJ30" s="105">
        <f>RANK(BK30,$BK$6:$BK$33)</f>
        <v>2</v>
      </c>
      <c r="BK30" s="38">
        <f>BB30*1000+BA30*100+BE31*10+BI30</f>
        <v>17628.333333333332</v>
      </c>
    </row>
    <row r="31" spans="1:63" ht="14.25" customHeight="1">
      <c r="A31" s="39"/>
      <c r="B31" s="40" t="s">
        <v>29</v>
      </c>
      <c r="C31" s="52">
        <f>AS7</f>
        <v>6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6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4</v>
      </c>
      <c r="N31" s="52" t="s">
        <v>28</v>
      </c>
      <c r="O31" s="52">
        <f>AQ13</f>
        <v>2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6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6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2</v>
      </c>
      <c r="AH31" s="52" t="s">
        <v>28</v>
      </c>
      <c r="AI31" s="52">
        <f>AQ25</f>
        <v>4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12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>
        <v>2</v>
      </c>
      <c r="H32" s="63">
        <v>1</v>
      </c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>
        <v>1</v>
      </c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>
        <v>1</v>
      </c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181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3</v>
      </c>
      <c r="I33" s="46" t="s">
        <v>28</v>
      </c>
      <c r="J33" s="46">
        <f>AV9</f>
        <v>0</v>
      </c>
      <c r="K33" s="46"/>
      <c r="L33" s="28"/>
      <c r="M33" s="46">
        <f>AX12</f>
        <v>1</v>
      </c>
      <c r="N33" s="46" t="s">
        <v>28</v>
      </c>
      <c r="O33" s="46">
        <f>AV12</f>
        <v>2</v>
      </c>
      <c r="P33" s="46"/>
      <c r="Q33" s="28"/>
      <c r="R33" s="46">
        <f>AX15</f>
        <v>3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3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3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4</v>
      </c>
      <c r="BB33" s="36">
        <f>+AZ33+BA33</f>
        <v>16</v>
      </c>
      <c r="BC33" s="35">
        <f>+C33+H33+M33+R33+W33+AB33+AG33+AL33+AQ33+AV33</f>
        <v>12</v>
      </c>
      <c r="BD33" s="35" t="s">
        <v>31</v>
      </c>
      <c r="BE33" s="35">
        <f>+E33+J33+O33+T33+Y33+AD33+AI33+AN33+AS33+AX33</f>
        <v>6</v>
      </c>
      <c r="BF33" s="37">
        <f>+C34+H34+M34+R34+W34+AB34+AG34+AL34+AQ34+AV34</f>
        <v>25</v>
      </c>
      <c r="BG33" s="35" t="s">
        <v>31</v>
      </c>
      <c r="BH33" s="36">
        <f>+E34+J34+O34+T34+Y34+AD34+AI34+AN34+AS34+AX34</f>
        <v>12</v>
      </c>
      <c r="BI33" s="83">
        <f>IF(BH33=0,"10.000",BF33/(BF33+BH33)*10)</f>
        <v>6.7567567567567561</v>
      </c>
      <c r="BJ33" s="105">
        <f>RANK(BK33,$BK$6:$BK$33)</f>
        <v>4</v>
      </c>
      <c r="BK33" s="38">
        <f>BB33*1000+BA33*100+BE34*10+BI33</f>
        <v>16466.756756756757</v>
      </c>
    </row>
    <row r="34" spans="1:63" ht="14.25" customHeight="1" thickBot="1">
      <c r="A34" s="161" t="s">
        <v>111</v>
      </c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6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3</v>
      </c>
      <c r="N34" s="101" t="s">
        <v>28</v>
      </c>
      <c r="O34" s="101">
        <f>AV13</f>
        <v>4</v>
      </c>
      <c r="P34" s="101" t="s">
        <v>30</v>
      </c>
      <c r="Q34" s="57" t="s">
        <v>29</v>
      </c>
      <c r="R34" s="101">
        <f>AX16</f>
        <v>6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6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6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2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6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50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66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69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74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76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77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78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79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１部</vt:lpstr>
      <vt:lpstr>２部</vt:lpstr>
      <vt:lpstr>３部</vt:lpstr>
      <vt:lpstr>４部</vt:lpstr>
      <vt:lpstr>５部</vt:lpstr>
      <vt:lpstr>６部</vt:lpstr>
      <vt:lpstr>７部</vt:lpstr>
      <vt:lpstr>８部</vt:lpstr>
      <vt:lpstr>10チーム様式</vt:lpstr>
      <vt:lpstr>９チーム様式</vt:lpstr>
      <vt:lpstr>8チーム様式</vt:lpstr>
      <vt:lpstr>Sheet1</vt:lpstr>
      <vt:lpstr>'10チーム様式'!Print_Area</vt:lpstr>
      <vt:lpstr>'１部'!Print_Area</vt:lpstr>
      <vt:lpstr>'２部'!Print_Area</vt:lpstr>
      <vt:lpstr>'３部'!Print_Area</vt:lpstr>
      <vt:lpstr>'４部'!Print_Area</vt:lpstr>
      <vt:lpstr>'５部'!Print_Area</vt:lpstr>
      <vt:lpstr>'６部'!Print_Area</vt:lpstr>
      <vt:lpstr>'７部'!Print_Area</vt:lpstr>
      <vt:lpstr>'８部'!Print_Area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2018-11-19T06:03:03Z</cp:lastPrinted>
  <dcterms:created xsi:type="dcterms:W3CDTF">1998-03-30T00:42:14Z</dcterms:created>
  <dcterms:modified xsi:type="dcterms:W3CDTF">2018-11-20T17:43:47Z</dcterms:modified>
</cp:coreProperties>
</file>