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05" windowWidth="11715" windowHeight="6525" tabRatio="810" activeTab="8"/>
  </bookViews>
  <sheets>
    <sheet name="１部" sheetId="65" r:id="rId1"/>
    <sheet name="２部" sheetId="64" r:id="rId2"/>
    <sheet name="３部" sheetId="63" r:id="rId3"/>
    <sheet name="４部" sheetId="62" r:id="rId4"/>
    <sheet name="５部" sheetId="61" r:id="rId5"/>
    <sheet name="６部" sheetId="60" r:id="rId6"/>
    <sheet name="７部" sheetId="59" r:id="rId7"/>
    <sheet name="８部" sheetId="58" r:id="rId8"/>
    <sheet name="９部" sheetId="57" r:id="rId9"/>
    <sheet name="10チーム様式" sheetId="40" r:id="rId10"/>
    <sheet name="９チーム様式" sheetId="66" r:id="rId11"/>
    <sheet name="8チーム様式" sheetId="10" r:id="rId12"/>
    <sheet name="Sheet1" sheetId="39" r:id="rId13"/>
  </sheets>
  <definedNames>
    <definedName name="_xlnm.Print_Area" localSheetId="9">'10チーム様式'!$A$1:$BK$34</definedName>
  </definedNames>
  <calcPr calcId="125725"/>
</workbook>
</file>

<file path=xl/calcChain.xml><?xml version="1.0" encoding="utf-8"?>
<calcChain xmlns="http://schemas.openxmlformats.org/spreadsheetml/2006/main">
  <c r="J21" i="61"/>
  <c r="AN31" i="66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X30" s="1"/>
  <c r="AL29"/>
  <c r="AV30" s="1"/>
  <c r="AI28"/>
  <c r="AG28"/>
  <c r="AD28"/>
  <c r="AB28"/>
  <c r="Y28"/>
  <c r="W28"/>
  <c r="T28"/>
  <c r="R28"/>
  <c r="O28"/>
  <c r="M28"/>
  <c r="J28"/>
  <c r="H28"/>
  <c r="BA27" s="1"/>
  <c r="E28"/>
  <c r="C28"/>
  <c r="AX27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BD24" s="1"/>
  <c r="C25"/>
  <c r="BA24" s="1"/>
  <c r="AV24"/>
  <c r="AU24"/>
  <c r="AW24" s="1"/>
  <c r="AD24"/>
  <c r="AB24"/>
  <c r="Y24"/>
  <c r="W24"/>
  <c r="T24"/>
  <c r="R24"/>
  <c r="O24"/>
  <c r="M24"/>
  <c r="J24"/>
  <c r="H24"/>
  <c r="E24"/>
  <c r="AZ24" s="1"/>
  <c r="C24"/>
  <c r="AX24" s="1"/>
  <c r="Y22"/>
  <c r="W22"/>
  <c r="T22"/>
  <c r="R22"/>
  <c r="O22"/>
  <c r="M22"/>
  <c r="J22"/>
  <c r="H22"/>
  <c r="E22"/>
  <c r="C22"/>
  <c r="BC21"/>
  <c r="BD21" s="1"/>
  <c r="AZ21"/>
  <c r="AV21"/>
  <c r="AU21"/>
  <c r="AW21" s="1"/>
  <c r="Y21"/>
  <c r="W21"/>
  <c r="T21"/>
  <c r="R21"/>
  <c r="O21"/>
  <c r="M21"/>
  <c r="J21"/>
  <c r="H21"/>
  <c r="E21"/>
  <c r="C21"/>
  <c r="AX21" s="1"/>
  <c r="AZ22" s="1"/>
  <c r="T19"/>
  <c r="R19"/>
  <c r="O19"/>
  <c r="M19"/>
  <c r="J19"/>
  <c r="H19"/>
  <c r="E19"/>
  <c r="BC18" s="1"/>
  <c r="BD18" s="1"/>
  <c r="C19"/>
  <c r="BA18" s="1"/>
  <c r="AV18"/>
  <c r="AU18"/>
  <c r="AW18" s="1"/>
  <c r="T18"/>
  <c r="R18"/>
  <c r="O18"/>
  <c r="M18"/>
  <c r="J18"/>
  <c r="H18"/>
  <c r="E18"/>
  <c r="AZ18" s="1"/>
  <c r="C18"/>
  <c r="AX18" s="1"/>
  <c r="O16"/>
  <c r="M16"/>
  <c r="J16"/>
  <c r="H16"/>
  <c r="E16"/>
  <c r="C16"/>
  <c r="BC15"/>
  <c r="BD15" s="1"/>
  <c r="AZ15"/>
  <c r="AV15"/>
  <c r="AU15"/>
  <c r="AW15" s="1"/>
  <c r="O15"/>
  <c r="M15"/>
  <c r="J15"/>
  <c r="H15"/>
  <c r="E15"/>
  <c r="C15"/>
  <c r="AX15" s="1"/>
  <c r="AZ16" s="1"/>
  <c r="J13"/>
  <c r="H13"/>
  <c r="E13"/>
  <c r="BC12" s="1"/>
  <c r="BD12" s="1"/>
  <c r="C13"/>
  <c r="BA12" s="1"/>
  <c r="AV12"/>
  <c r="AU12"/>
  <c r="AW12" s="1"/>
  <c r="J12"/>
  <c r="H12"/>
  <c r="E12"/>
  <c r="AZ12" s="1"/>
  <c r="C12"/>
  <c r="AX12" s="1"/>
  <c r="E10"/>
  <c r="C10"/>
  <c r="BA9" s="1"/>
  <c r="BC9"/>
  <c r="BD9" s="1"/>
  <c r="AZ9"/>
  <c r="AV9"/>
  <c r="AU9"/>
  <c r="AW9" s="1"/>
  <c r="E9"/>
  <c r="C9"/>
  <c r="AX9" s="1"/>
  <c r="AZ10" s="1"/>
  <c r="BC6"/>
  <c r="BD6" s="1"/>
  <c r="BA6"/>
  <c r="AZ6"/>
  <c r="AX6"/>
  <c r="AV6"/>
  <c r="AU6"/>
  <c r="AW6" s="1"/>
  <c r="AN31" i="65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BA24" s="1"/>
  <c r="J25"/>
  <c r="H25"/>
  <c r="E25"/>
  <c r="C25"/>
  <c r="AV24"/>
  <c r="AU24"/>
  <c r="AW24" s="1"/>
  <c r="AD24"/>
  <c r="AB24"/>
  <c r="Y24"/>
  <c r="W24"/>
  <c r="T24"/>
  <c r="R24"/>
  <c r="O24"/>
  <c r="M24"/>
  <c r="J24"/>
  <c r="H24"/>
  <c r="E24"/>
  <c r="C24"/>
  <c r="AX24" s="1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AZ21" s="1"/>
  <c r="H21"/>
  <c r="E21"/>
  <c r="C21"/>
  <c r="T19"/>
  <c r="R19"/>
  <c r="O19"/>
  <c r="M19"/>
  <c r="J19"/>
  <c r="H19"/>
  <c r="E19"/>
  <c r="C19"/>
  <c r="BA18"/>
  <c r="AV18"/>
  <c r="AU18"/>
  <c r="T18"/>
  <c r="R18"/>
  <c r="O18"/>
  <c r="M18"/>
  <c r="J18"/>
  <c r="H18"/>
  <c r="E18"/>
  <c r="C18"/>
  <c r="AX18" s="1"/>
  <c r="O16"/>
  <c r="M16"/>
  <c r="J16"/>
  <c r="H16"/>
  <c r="E16"/>
  <c r="C16"/>
  <c r="AV15"/>
  <c r="AU15"/>
  <c r="O15"/>
  <c r="M15"/>
  <c r="J15"/>
  <c r="AZ15" s="1"/>
  <c r="H15"/>
  <c r="E15"/>
  <c r="C15"/>
  <c r="J13"/>
  <c r="H13"/>
  <c r="E13"/>
  <c r="C13"/>
  <c r="BA12" s="1"/>
  <c r="AV12"/>
  <c r="AU12"/>
  <c r="AW12" s="1"/>
  <c r="J12"/>
  <c r="H12"/>
  <c r="E12"/>
  <c r="C12"/>
  <c r="AX12" s="1"/>
  <c r="E10"/>
  <c r="BC9" s="1"/>
  <c r="BD9" s="1"/>
  <c r="C10"/>
  <c r="BA9" s="1"/>
  <c r="AZ9"/>
  <c r="AV9"/>
  <c r="AU9"/>
  <c r="E9"/>
  <c r="C9"/>
  <c r="AX9" s="1"/>
  <c r="AZ10" s="1"/>
  <c r="BC6"/>
  <c r="BA6"/>
  <c r="AZ6"/>
  <c r="AX6"/>
  <c r="AV6"/>
  <c r="AU6"/>
  <c r="AN31" i="64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W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AW21" s="1"/>
  <c r="Y21"/>
  <c r="W21"/>
  <c r="T21"/>
  <c r="R21"/>
  <c r="O21"/>
  <c r="M21"/>
  <c r="J21"/>
  <c r="AZ21" s="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C16"/>
  <c r="AV15"/>
  <c r="AU15"/>
  <c r="O15"/>
  <c r="M15"/>
  <c r="J15"/>
  <c r="AZ15" s="1"/>
  <c r="H15"/>
  <c r="E15"/>
  <c r="C15"/>
  <c r="J13"/>
  <c r="H13"/>
  <c r="E13"/>
  <c r="C13"/>
  <c r="AV12"/>
  <c r="AU12"/>
  <c r="J12"/>
  <c r="H12"/>
  <c r="E12"/>
  <c r="C12"/>
  <c r="E10"/>
  <c r="BC9" s="1"/>
  <c r="C10"/>
  <c r="BA9" s="1"/>
  <c r="AZ9"/>
  <c r="AV9"/>
  <c r="AU9"/>
  <c r="E9"/>
  <c r="C9"/>
  <c r="AX9" s="1"/>
  <c r="AZ10" s="1"/>
  <c r="BC6"/>
  <c r="BA6"/>
  <c r="AZ6"/>
  <c r="AX6"/>
  <c r="AV6"/>
  <c r="AU6"/>
  <c r="AN31" i="63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AX24" s="1"/>
  <c r="Y22"/>
  <c r="W22"/>
  <c r="T22"/>
  <c r="R22"/>
  <c r="O22"/>
  <c r="M22"/>
  <c r="J22"/>
  <c r="BC21" s="1"/>
  <c r="H22"/>
  <c r="BA21" s="1"/>
  <c r="E22"/>
  <c r="C22"/>
  <c r="AV21"/>
  <c r="AU21"/>
  <c r="Y21"/>
  <c r="W21"/>
  <c r="T21"/>
  <c r="R21"/>
  <c r="O21"/>
  <c r="M21"/>
  <c r="J21"/>
  <c r="AZ21" s="1"/>
  <c r="H21"/>
  <c r="E21"/>
  <c r="C21"/>
  <c r="T19"/>
  <c r="R19"/>
  <c r="O19"/>
  <c r="BC18" s="1"/>
  <c r="M19"/>
  <c r="J19"/>
  <c r="H19"/>
  <c r="E19"/>
  <c r="C19"/>
  <c r="BA18" s="1"/>
  <c r="AV18"/>
  <c r="AU18"/>
  <c r="T18"/>
  <c r="R18"/>
  <c r="O18"/>
  <c r="M18"/>
  <c r="J18"/>
  <c r="H18"/>
  <c r="E18"/>
  <c r="C18"/>
  <c r="AX18" s="1"/>
  <c r="O16"/>
  <c r="M16"/>
  <c r="J16"/>
  <c r="H16"/>
  <c r="E16"/>
  <c r="C16"/>
  <c r="AV15"/>
  <c r="AU15"/>
  <c r="O15"/>
  <c r="M15"/>
  <c r="J15"/>
  <c r="H15"/>
  <c r="E15"/>
  <c r="C15"/>
  <c r="J13"/>
  <c r="H13"/>
  <c r="E13"/>
  <c r="C13"/>
  <c r="AV12"/>
  <c r="AU12"/>
  <c r="J12"/>
  <c r="H12"/>
  <c r="E12"/>
  <c r="C12"/>
  <c r="E10"/>
  <c r="C10"/>
  <c r="BA9" s="1"/>
  <c r="BC9"/>
  <c r="AZ9"/>
  <c r="AV9"/>
  <c r="AU9"/>
  <c r="AW9" s="1"/>
  <c r="E9"/>
  <c r="C9"/>
  <c r="AX9" s="1"/>
  <c r="AZ10" s="1"/>
  <c r="BC6"/>
  <c r="BA6"/>
  <c r="AZ6"/>
  <c r="AX6"/>
  <c r="AV6"/>
  <c r="AU6"/>
  <c r="AN31" i="62"/>
  <c r="AL31"/>
  <c r="AI31"/>
  <c r="AG31"/>
  <c r="AD31"/>
  <c r="AB31"/>
  <c r="Y31"/>
  <c r="W31"/>
  <c r="T31"/>
  <c r="R31"/>
  <c r="O31"/>
  <c r="M31"/>
  <c r="J31"/>
  <c r="H31"/>
  <c r="E31"/>
  <c r="C31"/>
  <c r="AU30"/>
  <c r="AW30" s="1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BA27" s="1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C25"/>
  <c r="AV24"/>
  <c r="AU24"/>
  <c r="AD24"/>
  <c r="AB24"/>
  <c r="Y24"/>
  <c r="W24"/>
  <c r="T24"/>
  <c r="R24"/>
  <c r="O24"/>
  <c r="M24"/>
  <c r="J24"/>
  <c r="H24"/>
  <c r="E24"/>
  <c r="AZ24" s="1"/>
  <c r="C24"/>
  <c r="Y22"/>
  <c r="W22"/>
  <c r="T22"/>
  <c r="R22"/>
  <c r="O22"/>
  <c r="M22"/>
  <c r="J22"/>
  <c r="H22"/>
  <c r="E22"/>
  <c r="C22"/>
  <c r="BC21"/>
  <c r="AV21"/>
  <c r="AU21"/>
  <c r="AW21" s="1"/>
  <c r="Y21"/>
  <c r="W21"/>
  <c r="T21"/>
  <c r="R21"/>
  <c r="O21"/>
  <c r="M21"/>
  <c r="J21"/>
  <c r="H21"/>
  <c r="E21"/>
  <c r="C21"/>
  <c r="T19"/>
  <c r="R19"/>
  <c r="O19"/>
  <c r="M19"/>
  <c r="J19"/>
  <c r="H19"/>
  <c r="E19"/>
  <c r="BC18" s="1"/>
  <c r="C19"/>
  <c r="AV18"/>
  <c r="AU18"/>
  <c r="T18"/>
  <c r="R18"/>
  <c r="O18"/>
  <c r="M18"/>
  <c r="J18"/>
  <c r="H18"/>
  <c r="E18"/>
  <c r="AZ18" s="1"/>
  <c r="C18"/>
  <c r="O16"/>
  <c r="M16"/>
  <c r="J16"/>
  <c r="H16"/>
  <c r="E16"/>
  <c r="C16"/>
  <c r="BC15"/>
  <c r="AV15"/>
  <c r="AU15"/>
  <c r="O15"/>
  <c r="M15"/>
  <c r="J15"/>
  <c r="H15"/>
  <c r="E15"/>
  <c r="C15"/>
  <c r="J13"/>
  <c r="H13"/>
  <c r="E13"/>
  <c r="BC12" s="1"/>
  <c r="C13"/>
  <c r="AV12"/>
  <c r="AU12"/>
  <c r="J12"/>
  <c r="H12"/>
  <c r="E12"/>
  <c r="AZ12" s="1"/>
  <c r="C12"/>
  <c r="E10"/>
  <c r="C10"/>
  <c r="BA9" s="1"/>
  <c r="BC9"/>
  <c r="BD9" s="1"/>
  <c r="AV9"/>
  <c r="AU9"/>
  <c r="E9"/>
  <c r="AZ9" s="1"/>
  <c r="C9"/>
  <c r="AX9" s="1"/>
  <c r="BC6"/>
  <c r="BA6"/>
  <c r="AZ6"/>
  <c r="AX6"/>
  <c r="AV6"/>
  <c r="AU6"/>
  <c r="AN31" i="61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C25"/>
  <c r="BA24" s="1"/>
  <c r="AV24"/>
  <c r="AU24"/>
  <c r="AD24"/>
  <c r="AB24"/>
  <c r="Y24"/>
  <c r="W24"/>
  <c r="T24"/>
  <c r="R24"/>
  <c r="O24"/>
  <c r="M24"/>
  <c r="J24"/>
  <c r="H24"/>
  <c r="E24"/>
  <c r="AZ24" s="1"/>
  <c r="C24"/>
  <c r="AX24" s="1"/>
  <c r="Y22"/>
  <c r="W22"/>
  <c r="T22"/>
  <c r="R22"/>
  <c r="O22"/>
  <c r="M22"/>
  <c r="J22"/>
  <c r="H22"/>
  <c r="E22"/>
  <c r="C22"/>
  <c r="BC21"/>
  <c r="AV21"/>
  <c r="AU21"/>
  <c r="Y21"/>
  <c r="W21"/>
  <c r="T21"/>
  <c r="R21"/>
  <c r="O21"/>
  <c r="M21"/>
  <c r="AZ21"/>
  <c r="H21"/>
  <c r="E21"/>
  <c r="C21"/>
  <c r="T19"/>
  <c r="R19"/>
  <c r="O19"/>
  <c r="M19"/>
  <c r="J19"/>
  <c r="H19"/>
  <c r="E19"/>
  <c r="BC18" s="1"/>
  <c r="C19"/>
  <c r="BA18" s="1"/>
  <c r="AV18"/>
  <c r="AU18"/>
  <c r="AW18" s="1"/>
  <c r="T18"/>
  <c r="R18"/>
  <c r="O18"/>
  <c r="M18"/>
  <c r="J18"/>
  <c r="H18"/>
  <c r="E18"/>
  <c r="AZ18" s="1"/>
  <c r="C18"/>
  <c r="AX18" s="1"/>
  <c r="O16"/>
  <c r="M16"/>
  <c r="J16"/>
  <c r="H16"/>
  <c r="E16"/>
  <c r="C16"/>
  <c r="BC15"/>
  <c r="AV15"/>
  <c r="AU15"/>
  <c r="AW15" s="1"/>
  <c r="O15"/>
  <c r="M15"/>
  <c r="J15"/>
  <c r="AZ15" s="1"/>
  <c r="H15"/>
  <c r="E15"/>
  <c r="C15"/>
  <c r="J13"/>
  <c r="H13"/>
  <c r="E13"/>
  <c r="BC12" s="1"/>
  <c r="C13"/>
  <c r="AV12"/>
  <c r="AU12"/>
  <c r="J12"/>
  <c r="H12"/>
  <c r="E12"/>
  <c r="AZ12" s="1"/>
  <c r="C12"/>
  <c r="E10"/>
  <c r="C10"/>
  <c r="BA9" s="1"/>
  <c r="BC9"/>
  <c r="AV9"/>
  <c r="AU9"/>
  <c r="E9"/>
  <c r="AZ9" s="1"/>
  <c r="C9"/>
  <c r="AX9" s="1"/>
  <c r="BC6"/>
  <c r="BD6" s="1"/>
  <c r="BA6"/>
  <c r="AZ6"/>
  <c r="AX6"/>
  <c r="AV6"/>
  <c r="AU6"/>
  <c r="AN31" i="60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C25"/>
  <c r="BA24" s="1"/>
  <c r="AV24"/>
  <c r="AU24"/>
  <c r="AD24"/>
  <c r="AB24"/>
  <c r="Y24"/>
  <c r="W24"/>
  <c r="T24"/>
  <c r="R24"/>
  <c r="O24"/>
  <c r="M24"/>
  <c r="J24"/>
  <c r="H24"/>
  <c r="E24"/>
  <c r="AZ24" s="1"/>
  <c r="C24"/>
  <c r="AX24" s="1"/>
  <c r="Y22"/>
  <c r="W22"/>
  <c r="T22"/>
  <c r="R22"/>
  <c r="O22"/>
  <c r="M22"/>
  <c r="J22"/>
  <c r="H22"/>
  <c r="E22"/>
  <c r="C22"/>
  <c r="BC21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BC18" s="1"/>
  <c r="C19"/>
  <c r="BA18" s="1"/>
  <c r="AV18"/>
  <c r="AU18"/>
  <c r="T18"/>
  <c r="R18"/>
  <c r="O18"/>
  <c r="M18"/>
  <c r="J18"/>
  <c r="H18"/>
  <c r="E18"/>
  <c r="C18"/>
  <c r="AX18" s="1"/>
  <c r="O16"/>
  <c r="M16"/>
  <c r="J16"/>
  <c r="H16"/>
  <c r="E16"/>
  <c r="C16"/>
  <c r="BC15"/>
  <c r="AV15"/>
  <c r="AU15"/>
  <c r="O15"/>
  <c r="M15"/>
  <c r="J15"/>
  <c r="AZ15" s="1"/>
  <c r="H15"/>
  <c r="E15"/>
  <c r="C15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C6"/>
  <c r="BD6" s="1"/>
  <c r="BA6"/>
  <c r="AZ6"/>
  <c r="AX6"/>
  <c r="AV6"/>
  <c r="AU6"/>
  <c r="AN31" i="59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BA24"/>
  <c r="AV24"/>
  <c r="AU24"/>
  <c r="AW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AZ21" s="1"/>
  <c r="H21"/>
  <c r="E21"/>
  <c r="C21"/>
  <c r="T19"/>
  <c r="R19"/>
  <c r="O19"/>
  <c r="M19"/>
  <c r="J19"/>
  <c r="H19"/>
  <c r="E19"/>
  <c r="C19"/>
  <c r="BA18" s="1"/>
  <c r="AV18"/>
  <c r="AU18"/>
  <c r="T18"/>
  <c r="R18"/>
  <c r="O18"/>
  <c r="M18"/>
  <c r="J18"/>
  <c r="H18"/>
  <c r="E18"/>
  <c r="C18"/>
  <c r="AX18" s="1"/>
  <c r="O16"/>
  <c r="M16"/>
  <c r="J16"/>
  <c r="H16"/>
  <c r="E16"/>
  <c r="C16"/>
  <c r="AV15"/>
  <c r="AU15"/>
  <c r="O15"/>
  <c r="M15"/>
  <c r="J15"/>
  <c r="AZ15" s="1"/>
  <c r="H15"/>
  <c r="E15"/>
  <c r="C15"/>
  <c r="J13"/>
  <c r="H13"/>
  <c r="E13"/>
  <c r="C13"/>
  <c r="BA12" s="1"/>
  <c r="AV12"/>
  <c r="AU12"/>
  <c r="J12"/>
  <c r="H12"/>
  <c r="E12"/>
  <c r="C12"/>
  <c r="AX12" s="1"/>
  <c r="E10"/>
  <c r="BC9" s="1"/>
  <c r="BD9" s="1"/>
  <c r="C10"/>
  <c r="BA9" s="1"/>
  <c r="AZ9"/>
  <c r="AV9"/>
  <c r="AU9"/>
  <c r="E9"/>
  <c r="C9"/>
  <c r="AX9" s="1"/>
  <c r="BC6"/>
  <c r="BA6"/>
  <c r="AZ6"/>
  <c r="AX6"/>
  <c r="AV6"/>
  <c r="AU6"/>
  <c r="AN31" i="58"/>
  <c r="AL31"/>
  <c r="AI31"/>
  <c r="AG31"/>
  <c r="AD31"/>
  <c r="AB31"/>
  <c r="Y31"/>
  <c r="BC30" s="1"/>
  <c r="W31"/>
  <c r="BA30" s="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AZ24" s="1"/>
  <c r="C24"/>
  <c r="Y22"/>
  <c r="W22"/>
  <c r="T22"/>
  <c r="R22"/>
  <c r="O22"/>
  <c r="M22"/>
  <c r="J22"/>
  <c r="H22"/>
  <c r="E22"/>
  <c r="C22"/>
  <c r="BC21"/>
  <c r="AV21"/>
  <c r="AU21"/>
  <c r="AW21" s="1"/>
  <c r="Y21"/>
  <c r="W21"/>
  <c r="T21"/>
  <c r="R21"/>
  <c r="O21"/>
  <c r="M21"/>
  <c r="J21"/>
  <c r="H21"/>
  <c r="E21"/>
  <c r="C21"/>
  <c r="T19"/>
  <c r="R19"/>
  <c r="O19"/>
  <c r="M19"/>
  <c r="J19"/>
  <c r="H19"/>
  <c r="E19"/>
  <c r="BC18" s="1"/>
  <c r="C19"/>
  <c r="BA18" s="1"/>
  <c r="AV18"/>
  <c r="AU18"/>
  <c r="T18"/>
  <c r="R18"/>
  <c r="O18"/>
  <c r="M18"/>
  <c r="J18"/>
  <c r="H18"/>
  <c r="E18"/>
  <c r="AZ18" s="1"/>
  <c r="C18"/>
  <c r="AX18" s="1"/>
  <c r="O16"/>
  <c r="M16"/>
  <c r="J16"/>
  <c r="H16"/>
  <c r="E16"/>
  <c r="C16"/>
  <c r="BC15"/>
  <c r="AV15"/>
  <c r="AU15"/>
  <c r="O15"/>
  <c r="M15"/>
  <c r="J15"/>
  <c r="AZ15" s="1"/>
  <c r="H15"/>
  <c r="E15"/>
  <c r="C15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AV9"/>
  <c r="AU9"/>
  <c r="E9"/>
  <c r="AZ9" s="1"/>
  <c r="C9"/>
  <c r="AX9" s="1"/>
  <c r="BC6"/>
  <c r="BA6"/>
  <c r="AZ6"/>
  <c r="AX6"/>
  <c r="AV6"/>
  <c r="AU6"/>
  <c r="AN31" i="57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BC24" s="1"/>
  <c r="C25"/>
  <c r="BA24" s="1"/>
  <c r="AV24"/>
  <c r="AU24"/>
  <c r="AD24"/>
  <c r="AB24"/>
  <c r="Y24"/>
  <c r="W24"/>
  <c r="T24"/>
  <c r="R24"/>
  <c r="O24"/>
  <c r="M24"/>
  <c r="J24"/>
  <c r="H24"/>
  <c r="E24"/>
  <c r="AZ24" s="1"/>
  <c r="C24"/>
  <c r="AX24" s="1"/>
  <c r="Y22"/>
  <c r="W22"/>
  <c r="T22"/>
  <c r="R22"/>
  <c r="O22"/>
  <c r="M22"/>
  <c r="J22"/>
  <c r="BC21" s="1"/>
  <c r="H22"/>
  <c r="E22"/>
  <c r="C22"/>
  <c r="AV21"/>
  <c r="AU21"/>
  <c r="Y21"/>
  <c r="W21"/>
  <c r="T21"/>
  <c r="R21"/>
  <c r="O21"/>
  <c r="M21"/>
  <c r="J21"/>
  <c r="AZ21" s="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AZ18" s="1"/>
  <c r="C18"/>
  <c r="O16"/>
  <c r="M16"/>
  <c r="J16"/>
  <c r="BC15" s="1"/>
  <c r="H16"/>
  <c r="E16"/>
  <c r="C16"/>
  <c r="AV15"/>
  <c r="AU15"/>
  <c r="AW15" s="1"/>
  <c r="O15"/>
  <c r="M15"/>
  <c r="J15"/>
  <c r="AZ15" s="1"/>
  <c r="H15"/>
  <c r="E15"/>
  <c r="C15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AZ9"/>
  <c r="AV9"/>
  <c r="AU9"/>
  <c r="E9"/>
  <c r="C9"/>
  <c r="AX9" s="1"/>
  <c r="BC6"/>
  <c r="BD6" s="1"/>
  <c r="BA6"/>
  <c r="AZ6"/>
  <c r="AX6"/>
  <c r="AV6"/>
  <c r="AU6"/>
  <c r="BC18" l="1"/>
  <c r="BD18" s="1"/>
  <c r="BA18"/>
  <c r="AW24"/>
  <c r="AW21"/>
  <c r="AW18"/>
  <c r="AX27"/>
  <c r="AX21"/>
  <c r="AZ22" s="1"/>
  <c r="BD24"/>
  <c r="AZ25"/>
  <c r="AW12"/>
  <c r="AX18"/>
  <c r="AZ19" s="1"/>
  <c r="AX30"/>
  <c r="BA30"/>
  <c r="BC30"/>
  <c r="BD9"/>
  <c r="AX15"/>
  <c r="AZ16" s="1"/>
  <c r="AZ10"/>
  <c r="AW9"/>
  <c r="BA27"/>
  <c r="BD12"/>
  <c r="AZ13"/>
  <c r="AW6"/>
  <c r="AW18" i="58"/>
  <c r="BC27"/>
  <c r="AX21"/>
  <c r="AW15"/>
  <c r="BA24"/>
  <c r="BC24"/>
  <c r="BD18"/>
  <c r="AZ19"/>
  <c r="AW12"/>
  <c r="BD30"/>
  <c r="BD9"/>
  <c r="AZ21"/>
  <c r="AW9"/>
  <c r="AX15"/>
  <c r="AZ16" s="1"/>
  <c r="AX27"/>
  <c r="BD6"/>
  <c r="AZ7"/>
  <c r="BD12"/>
  <c r="AZ13"/>
  <c r="AW6"/>
  <c r="AW21" i="60"/>
  <c r="AW18"/>
  <c r="AX27"/>
  <c r="AW15"/>
  <c r="BD24"/>
  <c r="BD18"/>
  <c r="AZ18"/>
  <c r="AZ19" s="1"/>
  <c r="AW12"/>
  <c r="AX30"/>
  <c r="BA30"/>
  <c r="BC30"/>
  <c r="AW9"/>
  <c r="AX21"/>
  <c r="BD9"/>
  <c r="AZ21"/>
  <c r="AX15"/>
  <c r="AZ16" s="1"/>
  <c r="BA27"/>
  <c r="AW6"/>
  <c r="BD12"/>
  <c r="AW24" i="63"/>
  <c r="BA30"/>
  <c r="AZ30"/>
  <c r="AW18"/>
  <c r="BC27"/>
  <c r="AZ27"/>
  <c r="AW15"/>
  <c r="BD18"/>
  <c r="BC30"/>
  <c r="AX21"/>
  <c r="AZ22" s="1"/>
  <c r="BD21"/>
  <c r="BD9"/>
  <c r="BF9" s="1"/>
  <c r="AX15"/>
  <c r="BC15"/>
  <c r="BD6"/>
  <c r="AW6"/>
  <c r="AZ7"/>
  <c r="AX30" i="64"/>
  <c r="BA30"/>
  <c r="AW18"/>
  <c r="BA27"/>
  <c r="BC27"/>
  <c r="AZ27"/>
  <c r="AW15"/>
  <c r="AX24"/>
  <c r="BA24"/>
  <c r="AX18"/>
  <c r="BA18"/>
  <c r="AW12"/>
  <c r="BD9"/>
  <c r="AZ30"/>
  <c r="BA21"/>
  <c r="BC21"/>
  <c r="BA15"/>
  <c r="BC15"/>
  <c r="AW9"/>
  <c r="AX27"/>
  <c r="BD6"/>
  <c r="AX12"/>
  <c r="AZ7"/>
  <c r="BA12"/>
  <c r="BA30" i="65"/>
  <c r="AW18"/>
  <c r="BC27"/>
  <c r="AX21"/>
  <c r="AZ22" s="1"/>
  <c r="BC21"/>
  <c r="AX15"/>
  <c r="BC15"/>
  <c r="AZ7"/>
  <c r="AX27"/>
  <c r="BA27"/>
  <c r="BD6"/>
  <c r="AW6"/>
  <c r="AW24" i="61"/>
  <c r="AW21"/>
  <c r="AX27"/>
  <c r="BD24"/>
  <c r="AZ25"/>
  <c r="BD18"/>
  <c r="AZ19"/>
  <c r="AX21"/>
  <c r="AZ22" s="1"/>
  <c r="BD9"/>
  <c r="AW9"/>
  <c r="AX30"/>
  <c r="BA30"/>
  <c r="BC30"/>
  <c r="BA27"/>
  <c r="AW6"/>
  <c r="AZ7"/>
  <c r="AX12"/>
  <c r="AZ13" s="1"/>
  <c r="BA12"/>
  <c r="BD12" s="1"/>
  <c r="AW15" i="62"/>
  <c r="AX24" i="59"/>
  <c r="AW12"/>
  <c r="AX27" i="62"/>
  <c r="AZ28" s="1"/>
  <c r="AZ27"/>
  <c r="BA30"/>
  <c r="AX12"/>
  <c r="AZ13" s="1"/>
  <c r="BA12"/>
  <c r="BD12" s="1"/>
  <c r="BD6"/>
  <c r="BC27" i="59"/>
  <c r="BD6"/>
  <c r="AX30" i="62"/>
  <c r="AZ31" s="1"/>
  <c r="AZ30"/>
  <c r="AX24"/>
  <c r="AZ25" s="1"/>
  <c r="BA24"/>
  <c r="BD24" s="1"/>
  <c r="BA21"/>
  <c r="BD21" s="1"/>
  <c r="AZ21"/>
  <c r="AZ7"/>
  <c r="AW6"/>
  <c r="AX18"/>
  <c r="AZ19" s="1"/>
  <c r="BA18"/>
  <c r="BD18"/>
  <c r="BA15"/>
  <c r="BD15" s="1"/>
  <c r="AZ15"/>
  <c r="AW9"/>
  <c r="AW18" i="59"/>
  <c r="AX27"/>
  <c r="BA27"/>
  <c r="BD27" s="1"/>
  <c r="AW6"/>
  <c r="BA30"/>
  <c r="AX15"/>
  <c r="AZ16" s="1"/>
  <c r="BC15"/>
  <c r="BD15" s="1"/>
  <c r="AX21"/>
  <c r="AZ22" s="1"/>
  <c r="AZ10"/>
  <c r="BC21"/>
  <c r="AX30" i="65"/>
  <c r="BC30" i="62"/>
  <c r="BD30" s="1"/>
  <c r="BA30" i="66"/>
  <c r="AZ27" i="58"/>
  <c r="BA15"/>
  <c r="BD15" s="1"/>
  <c r="AW24" i="60"/>
  <c r="BA15" i="57"/>
  <c r="BD15" s="1"/>
  <c r="BA21"/>
  <c r="BD21" s="1"/>
  <c r="AZ27"/>
  <c r="AZ30"/>
  <c r="BA21" i="58"/>
  <c r="BD21" s="1"/>
  <c r="AX30" i="59"/>
  <c r="AZ7" i="57"/>
  <c r="BC27"/>
  <c r="AZ10" i="58"/>
  <c r="AZ7" i="59"/>
  <c r="AW30" i="60"/>
  <c r="AZ16" i="65"/>
  <c r="AW30" i="66"/>
  <c r="BC30"/>
  <c r="BD30" s="1"/>
  <c r="AX30" i="58"/>
  <c r="AW30"/>
  <c r="AZ12" i="59"/>
  <c r="AZ13" s="1"/>
  <c r="BC12"/>
  <c r="BD12" s="1"/>
  <c r="AZ18"/>
  <c r="AZ19" s="1"/>
  <c r="BC18"/>
  <c r="BD18" s="1"/>
  <c r="AZ24"/>
  <c r="AZ25" s="1"/>
  <c r="BC24"/>
  <c r="BD24" s="1"/>
  <c r="AW30"/>
  <c r="BC30"/>
  <c r="BD30" s="1"/>
  <c r="BA15" i="60"/>
  <c r="BD15" s="1"/>
  <c r="BA21"/>
  <c r="BD21" s="1"/>
  <c r="AZ27"/>
  <c r="AZ28" s="1"/>
  <c r="AZ30"/>
  <c r="BA15" i="61"/>
  <c r="BD15" s="1"/>
  <c r="BA21"/>
  <c r="BD21" s="1"/>
  <c r="AZ27"/>
  <c r="AZ30"/>
  <c r="BC27" i="62"/>
  <c r="BD27" s="1"/>
  <c r="AZ12" i="63"/>
  <c r="BC12"/>
  <c r="AZ15"/>
  <c r="AZ18"/>
  <c r="BA24"/>
  <c r="AW27"/>
  <c r="AX30"/>
  <c r="AX15" i="64"/>
  <c r="AZ16" s="1"/>
  <c r="AX21"/>
  <c r="AZ22" s="1"/>
  <c r="AZ12" i="65"/>
  <c r="BC12"/>
  <c r="BD12" s="1"/>
  <c r="AZ18"/>
  <c r="BC18"/>
  <c r="BD18" s="1"/>
  <c r="AZ24"/>
  <c r="AZ25" s="1"/>
  <c r="BC24"/>
  <c r="BD24" s="1"/>
  <c r="AW30"/>
  <c r="BC30"/>
  <c r="BA15" i="66"/>
  <c r="BA21"/>
  <c r="AZ27"/>
  <c r="AZ30"/>
  <c r="AX24" i="58"/>
  <c r="AZ25" s="1"/>
  <c r="AW24"/>
  <c r="BA27"/>
  <c r="AZ30"/>
  <c r="AW9" i="59"/>
  <c r="AW15"/>
  <c r="BA15"/>
  <c r="AW21"/>
  <c r="BA21"/>
  <c r="AZ27"/>
  <c r="AZ28" s="1"/>
  <c r="AZ30"/>
  <c r="AZ31" s="1"/>
  <c r="AZ7" i="60"/>
  <c r="BC27"/>
  <c r="AZ10" i="61"/>
  <c r="AW12"/>
  <c r="AX15"/>
  <c r="AZ16" s="1"/>
  <c r="BC27"/>
  <c r="AZ10" i="62"/>
  <c r="BF9" s="1"/>
  <c r="AW12"/>
  <c r="AX15"/>
  <c r="AZ16" s="1"/>
  <c r="AW18"/>
  <c r="AX21"/>
  <c r="AZ22" s="1"/>
  <c r="AW24"/>
  <c r="AX12" i="63"/>
  <c r="AZ13" s="1"/>
  <c r="AW12"/>
  <c r="BA12"/>
  <c r="BA15"/>
  <c r="AW21"/>
  <c r="AZ24"/>
  <c r="AZ25" s="1"/>
  <c r="BC24"/>
  <c r="BD24" s="1"/>
  <c r="AX27"/>
  <c r="BA27"/>
  <c r="AW6" i="64"/>
  <c r="BF6" s="1"/>
  <c r="AZ12"/>
  <c r="BC12"/>
  <c r="AZ18"/>
  <c r="BC18"/>
  <c r="AZ24"/>
  <c r="AZ25" s="1"/>
  <c r="BC24"/>
  <c r="AW30"/>
  <c r="BC30"/>
  <c r="AW9" i="65"/>
  <c r="AW15"/>
  <c r="BA15"/>
  <c r="AW21"/>
  <c r="BA21"/>
  <c r="AZ27"/>
  <c r="AZ30"/>
  <c r="AZ31" s="1"/>
  <c r="AZ7" i="66"/>
  <c r="AW27"/>
  <c r="BF27" s="1"/>
  <c r="BC27"/>
  <c r="BD27" s="1"/>
  <c r="BF9"/>
  <c r="AZ13"/>
  <c r="BF15"/>
  <c r="AZ19"/>
  <c r="BF18" s="1"/>
  <c r="BF21"/>
  <c r="AZ25"/>
  <c r="AZ31"/>
  <c r="BF6"/>
  <c r="BF30"/>
  <c r="BF12"/>
  <c r="BF24"/>
  <c r="AZ28"/>
  <c r="AW27" i="65"/>
  <c r="BF9"/>
  <c r="AZ13"/>
  <c r="BF12" s="1"/>
  <c r="AZ19"/>
  <c r="AW27" i="64"/>
  <c r="AW30" i="63"/>
  <c r="AZ19"/>
  <c r="AW27" i="62"/>
  <c r="AW27" i="61"/>
  <c r="AW30"/>
  <c r="AZ28"/>
  <c r="AW27" i="60"/>
  <c r="AZ13"/>
  <c r="AZ25"/>
  <c r="AW27" i="59"/>
  <c r="BF9"/>
  <c r="AW27" i="58"/>
  <c r="AZ22"/>
  <c r="AZ28" i="57"/>
  <c r="AW27"/>
  <c r="AW30"/>
  <c r="BF24" l="1"/>
  <c r="BF18"/>
  <c r="AZ31"/>
  <c r="BD30"/>
  <c r="BF9"/>
  <c r="BF21"/>
  <c r="BF15"/>
  <c r="BD27"/>
  <c r="BF12"/>
  <c r="BF6"/>
  <c r="BD27" i="58"/>
  <c r="BF18"/>
  <c r="BD24"/>
  <c r="BF24" s="1"/>
  <c r="BF9"/>
  <c r="BF21"/>
  <c r="BF15"/>
  <c r="AZ28"/>
  <c r="BF6"/>
  <c r="BF12"/>
  <c r="BF24" i="60"/>
  <c r="AZ31"/>
  <c r="BF30" s="1"/>
  <c r="BF18"/>
  <c r="BD30"/>
  <c r="BF9"/>
  <c r="AZ22"/>
  <c r="BF21" s="1"/>
  <c r="BF15"/>
  <c r="BD27"/>
  <c r="BF27" s="1"/>
  <c r="BF6"/>
  <c r="BF12"/>
  <c r="BD27" i="63"/>
  <c r="BF27" s="1"/>
  <c r="BD30"/>
  <c r="AZ31"/>
  <c r="AZ28"/>
  <c r="AZ16"/>
  <c r="BD15"/>
  <c r="BF24"/>
  <c r="BF18"/>
  <c r="BD12"/>
  <c r="BF12" s="1"/>
  <c r="BF21"/>
  <c r="BF6"/>
  <c r="AZ31" i="64"/>
  <c r="BD30"/>
  <c r="AZ19"/>
  <c r="BD27"/>
  <c r="AZ28"/>
  <c r="BD21"/>
  <c r="BF21" s="1"/>
  <c r="AZ13"/>
  <c r="BD24"/>
  <c r="BF24" s="1"/>
  <c r="BD18"/>
  <c r="BF9"/>
  <c r="BD15"/>
  <c r="BF15" s="1"/>
  <c r="BD12"/>
  <c r="BF12" s="1"/>
  <c r="AZ28" i="65"/>
  <c r="BD30"/>
  <c r="BF30" s="1"/>
  <c r="BF24"/>
  <c r="BD27"/>
  <c r="BD21"/>
  <c r="BF21" s="1"/>
  <c r="BD15"/>
  <c r="BF15" s="1"/>
  <c r="BF18"/>
  <c r="BF6"/>
  <c r="AZ31" i="61"/>
  <c r="BF24"/>
  <c r="BF18"/>
  <c r="BF21"/>
  <c r="BF15"/>
  <c r="BF9"/>
  <c r="BD30"/>
  <c r="BD27"/>
  <c r="BF27" s="1"/>
  <c r="BF6"/>
  <c r="BF12"/>
  <c r="BF30" i="62"/>
  <c r="BF24" i="59"/>
  <c r="BF27" i="62"/>
  <c r="BF12"/>
  <c r="BF6"/>
  <c r="BD21" i="59"/>
  <c r="BF6"/>
  <c r="BF18"/>
  <c r="BF24" i="62"/>
  <c r="BF21"/>
  <c r="BF21" i="59"/>
  <c r="BF15"/>
  <c r="BF18" i="62"/>
  <c r="BF15"/>
  <c r="BF12" i="59"/>
  <c r="BF30"/>
  <c r="BE18" i="66"/>
  <c r="BF27" i="57"/>
  <c r="AZ31" i="58"/>
  <c r="BF30" s="1"/>
  <c r="BF27" i="59"/>
  <c r="BE27" i="66"/>
  <c r="BE30"/>
  <c r="BE21"/>
  <c r="BE9"/>
  <c r="BE24"/>
  <c r="BE12"/>
  <c r="BE6"/>
  <c r="BE15"/>
  <c r="AS34" i="40"/>
  <c r="AQ34"/>
  <c r="AN34"/>
  <c r="AL34"/>
  <c r="AI34"/>
  <c r="AG34"/>
  <c r="AD34"/>
  <c r="AB34"/>
  <c r="Y34"/>
  <c r="W34"/>
  <c r="T34"/>
  <c r="R34"/>
  <c r="O34"/>
  <c r="M34"/>
  <c r="J34"/>
  <c r="H34"/>
  <c r="BF33" s="1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BH30"/>
  <c r="BI30" s="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AI28"/>
  <c r="AG28"/>
  <c r="AD28"/>
  <c r="AB28"/>
  <c r="Y28"/>
  <c r="W28"/>
  <c r="T28"/>
  <c r="R28"/>
  <c r="O28"/>
  <c r="M28"/>
  <c r="J28"/>
  <c r="H28"/>
  <c r="E28"/>
  <c r="C28"/>
  <c r="BF27" s="1"/>
  <c r="AZ27"/>
  <c r="AI27"/>
  <c r="AG27"/>
  <c r="AD27"/>
  <c r="AB27"/>
  <c r="Y27"/>
  <c r="W27"/>
  <c r="T27"/>
  <c r="R27"/>
  <c r="O27"/>
  <c r="M27"/>
  <c r="J27"/>
  <c r="H27"/>
  <c r="E27"/>
  <c r="C27"/>
  <c r="BC27" s="1"/>
  <c r="AG26"/>
  <c r="BA27" s="1"/>
  <c r="AD25"/>
  <c r="AB25"/>
  <c r="Y25"/>
  <c r="W25"/>
  <c r="T25"/>
  <c r="R25"/>
  <c r="O25"/>
  <c r="M25"/>
  <c r="J25"/>
  <c r="H25"/>
  <c r="E25"/>
  <c r="BH24" s="1"/>
  <c r="BI24" s="1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H21" s="1"/>
  <c r="BI21" s="1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BH15" s="1"/>
  <c r="BI15" s="1"/>
  <c r="C16"/>
  <c r="BA15"/>
  <c r="AZ15"/>
  <c r="O15"/>
  <c r="M15"/>
  <c r="J15"/>
  <c r="H15"/>
  <c r="E15"/>
  <c r="C15"/>
  <c r="J13"/>
  <c r="H13"/>
  <c r="E13"/>
  <c r="C13"/>
  <c r="BA12"/>
  <c r="AZ12"/>
  <c r="J12"/>
  <c r="H12"/>
  <c r="E12"/>
  <c r="BE12" s="1"/>
  <c r="C12"/>
  <c r="E10"/>
  <c r="C10"/>
  <c r="BF9" s="1"/>
  <c r="BH9"/>
  <c r="BI9" s="1"/>
  <c r="BA9"/>
  <c r="AZ9"/>
  <c r="E9"/>
  <c r="BE9" s="1"/>
  <c r="C9"/>
  <c r="BC9" s="1"/>
  <c r="BI6"/>
  <c r="BH6"/>
  <c r="BF6"/>
  <c r="BE6"/>
  <c r="BC6"/>
  <c r="BA6"/>
  <c r="AZ6"/>
  <c r="H18" i="10"/>
  <c r="J18"/>
  <c r="M18"/>
  <c r="E28"/>
  <c r="J28"/>
  <c r="O28"/>
  <c r="T28"/>
  <c r="Y28"/>
  <c r="AD28"/>
  <c r="E25"/>
  <c r="AX24" s="1"/>
  <c r="AY24" s="1"/>
  <c r="J25"/>
  <c r="O25"/>
  <c r="T25"/>
  <c r="Y25"/>
  <c r="E22"/>
  <c r="J22"/>
  <c r="O22"/>
  <c r="T22"/>
  <c r="J19"/>
  <c r="O19"/>
  <c r="E16"/>
  <c r="J16"/>
  <c r="E13"/>
  <c r="C28"/>
  <c r="H28"/>
  <c r="M28"/>
  <c r="R28"/>
  <c r="W28"/>
  <c r="AB28"/>
  <c r="C25"/>
  <c r="H25"/>
  <c r="M25"/>
  <c r="R25"/>
  <c r="W25"/>
  <c r="C22"/>
  <c r="H22"/>
  <c r="M22"/>
  <c r="R22"/>
  <c r="H19"/>
  <c r="M19"/>
  <c r="C16"/>
  <c r="H16"/>
  <c r="C13"/>
  <c r="E27"/>
  <c r="J27"/>
  <c r="O27"/>
  <c r="T27"/>
  <c r="Y27"/>
  <c r="AD27"/>
  <c r="E24"/>
  <c r="J24"/>
  <c r="O24"/>
  <c r="T24"/>
  <c r="Y24"/>
  <c r="E21"/>
  <c r="J21"/>
  <c r="O21"/>
  <c r="T21"/>
  <c r="O18"/>
  <c r="E15"/>
  <c r="J15"/>
  <c r="E12"/>
  <c r="C27"/>
  <c r="H27"/>
  <c r="M27"/>
  <c r="R27"/>
  <c r="W27"/>
  <c r="AB27"/>
  <c r="C24"/>
  <c r="H24"/>
  <c r="M24"/>
  <c r="R24"/>
  <c r="W24"/>
  <c r="AB24"/>
  <c r="C21"/>
  <c r="H21"/>
  <c r="M21"/>
  <c r="R21"/>
  <c r="C15"/>
  <c r="H15"/>
  <c r="AS15" s="1"/>
  <c r="C12"/>
  <c r="AQ18"/>
  <c r="AQ15"/>
  <c r="AQ12"/>
  <c r="AQ9"/>
  <c r="AQ21"/>
  <c r="AQ24"/>
  <c r="AP27"/>
  <c r="AP24"/>
  <c r="AR24" s="1"/>
  <c r="AP21"/>
  <c r="AR21" s="1"/>
  <c r="AP18"/>
  <c r="AP15"/>
  <c r="AR15" s="1"/>
  <c r="AP12"/>
  <c r="AP9"/>
  <c r="AR9" s="1"/>
  <c r="AX6"/>
  <c r="AY6" s="1"/>
  <c r="AV6"/>
  <c r="AS6"/>
  <c r="AQ6"/>
  <c r="AR6" s="1"/>
  <c r="AP6"/>
  <c r="AU6"/>
  <c r="AU7" s="1"/>
  <c r="C9"/>
  <c r="AS9" s="1"/>
  <c r="E9"/>
  <c r="AU9" s="1"/>
  <c r="E10"/>
  <c r="AX9"/>
  <c r="AY9" s="1"/>
  <c r="C10"/>
  <c r="AV9" s="1"/>
  <c r="H12"/>
  <c r="J12"/>
  <c r="J13"/>
  <c r="H13"/>
  <c r="AV12" s="1"/>
  <c r="M15"/>
  <c r="O15"/>
  <c r="O16"/>
  <c r="M16"/>
  <c r="C18"/>
  <c r="R18"/>
  <c r="E18"/>
  <c r="T18"/>
  <c r="E19"/>
  <c r="T19"/>
  <c r="C19"/>
  <c r="R19"/>
  <c r="W21"/>
  <c r="Y21"/>
  <c r="Y22"/>
  <c r="W22"/>
  <c r="AD24"/>
  <c r="AD25"/>
  <c r="AB25"/>
  <c r="AG26"/>
  <c r="AQ27" s="1"/>
  <c r="AG27"/>
  <c r="AI27"/>
  <c r="AI28"/>
  <c r="AG28"/>
  <c r="AV15"/>
  <c r="AX27"/>
  <c r="AY27" s="1"/>
  <c r="BF30" i="57" l="1"/>
  <c r="BE24" s="1"/>
  <c r="BF27" i="58"/>
  <c r="BE15" s="1"/>
  <c r="BE18" i="60"/>
  <c r="BE9"/>
  <c r="BE6"/>
  <c r="BE15"/>
  <c r="BE24"/>
  <c r="BF30" i="63"/>
  <c r="BF15"/>
  <c r="BF30" i="64"/>
  <c r="BF27"/>
  <c r="BF18"/>
  <c r="BF27" i="65"/>
  <c r="BE12" s="1"/>
  <c r="BF30" i="61"/>
  <c r="BE21" s="1"/>
  <c r="BE27" i="62"/>
  <c r="BE15"/>
  <c r="BE21"/>
  <c r="BE18"/>
  <c r="BE6"/>
  <c r="BE30"/>
  <c r="BE9"/>
  <c r="BE12"/>
  <c r="BE24"/>
  <c r="BE30" i="59"/>
  <c r="BE9"/>
  <c r="BE6"/>
  <c r="BE27"/>
  <c r="AU12" i="10"/>
  <c r="AR12"/>
  <c r="BF18" i="40"/>
  <c r="BC24"/>
  <c r="BE18" i="59"/>
  <c r="BE24"/>
  <c r="BE12" i="60"/>
  <c r="BE27"/>
  <c r="BC12" i="40"/>
  <c r="BE18"/>
  <c r="AR18" i="10"/>
  <c r="BE21" i="59"/>
  <c r="BE15"/>
  <c r="BE21" i="60"/>
  <c r="BE18" i="61"/>
  <c r="BE12" i="59"/>
  <c r="BE30" i="60"/>
  <c r="AV21" i="10"/>
  <c r="BE9" i="61"/>
  <c r="AS21" i="10"/>
  <c r="AS18"/>
  <c r="AS12"/>
  <c r="AU13" s="1"/>
  <c r="AU15"/>
  <c r="AU16" s="1"/>
  <c r="BH12" i="40"/>
  <c r="BI12" s="1"/>
  <c r="BE15"/>
  <c r="BF15"/>
  <c r="BC18"/>
  <c r="BE24"/>
  <c r="BF30"/>
  <c r="BC33"/>
  <c r="AR27" i="10"/>
  <c r="BA6"/>
  <c r="AS24"/>
  <c r="AU18"/>
  <c r="AU19" s="1"/>
  <c r="AU21"/>
  <c r="AU24"/>
  <c r="AU25" s="1"/>
  <c r="BA24" s="1"/>
  <c r="AX12"/>
  <c r="AY12" s="1"/>
  <c r="BE7" i="40"/>
  <c r="BF12"/>
  <c r="BB15"/>
  <c r="BH18"/>
  <c r="BI18" s="1"/>
  <c r="BE21"/>
  <c r="BF24"/>
  <c r="BH33"/>
  <c r="BI33" s="1"/>
  <c r="BB21"/>
  <c r="AX15" i="10"/>
  <c r="AY15" s="1"/>
  <c r="AX21"/>
  <c r="AY21" s="1"/>
  <c r="BB33" i="40"/>
  <c r="BA12" i="10"/>
  <c r="AX18"/>
  <c r="AY18" s="1"/>
  <c r="AU10"/>
  <c r="BA9" s="1"/>
  <c r="AV24"/>
  <c r="AV18"/>
  <c r="AS27"/>
  <c r="AU27"/>
  <c r="AV27"/>
  <c r="BB9" i="40"/>
  <c r="BK9" s="1"/>
  <c r="BE25"/>
  <c r="BE30"/>
  <c r="BB6"/>
  <c r="BK6" s="1"/>
  <c r="BB12"/>
  <c r="BC15"/>
  <c r="BE16" s="1"/>
  <c r="BB18"/>
  <c r="BC21"/>
  <c r="BE22" s="1"/>
  <c r="BK21" s="1"/>
  <c r="BH27"/>
  <c r="BI27" s="1"/>
  <c r="BB24"/>
  <c r="BK24" s="1"/>
  <c r="BA30"/>
  <c r="BE10"/>
  <c r="BF21"/>
  <c r="BE27"/>
  <c r="BE28" s="1"/>
  <c r="BC30"/>
  <c r="BE31" s="1"/>
  <c r="BE33"/>
  <c r="BE34" s="1"/>
  <c r="BK33" s="1"/>
  <c r="BB27"/>
  <c r="BB30"/>
  <c r="BK30" s="1"/>
  <c r="BE13"/>
  <c r="BK12" s="1"/>
  <c r="BK15"/>
  <c r="BE19"/>
  <c r="BK18" s="1"/>
  <c r="BE18" i="57" l="1"/>
  <c r="BE6"/>
  <c r="BE12"/>
  <c r="BE21"/>
  <c r="BE15"/>
  <c r="BE27"/>
  <c r="BE30"/>
  <c r="BE9"/>
  <c r="BE21" i="58"/>
  <c r="BE9"/>
  <c r="BE30"/>
  <c r="BE18"/>
  <c r="BE12"/>
  <c r="BE24"/>
  <c r="BE6"/>
  <c r="BE27"/>
  <c r="BE27" i="63"/>
  <c r="BE9"/>
  <c r="BE24"/>
  <c r="BE15"/>
  <c r="BE6"/>
  <c r="BE30"/>
  <c r="BE12"/>
  <c r="BE18"/>
  <c r="BE21"/>
  <c r="BE9" i="64"/>
  <c r="BE30"/>
  <c r="BE12"/>
  <c r="BE27"/>
  <c r="BE24"/>
  <c r="BE21"/>
  <c r="BE15"/>
  <c r="BE18"/>
  <c r="BE6"/>
  <c r="BE18" i="65"/>
  <c r="BE21"/>
  <c r="BE27"/>
  <c r="BE6"/>
  <c r="BE15"/>
  <c r="BE30"/>
  <c r="BE24"/>
  <c r="BE9"/>
  <c r="BE27" i="61"/>
  <c r="BE24"/>
  <c r="BE15"/>
  <c r="BE6"/>
  <c r="BE30"/>
  <c r="BE12"/>
  <c r="BA15" i="10"/>
  <c r="AU22"/>
  <c r="BA21" s="1"/>
  <c r="BK27" i="40"/>
  <c r="BJ33" s="1"/>
  <c r="BA18" i="10"/>
  <c r="BJ18" i="40"/>
  <c r="AU28" i="10"/>
  <c r="BA27" s="1"/>
  <c r="AZ27" s="1"/>
  <c r="AZ12"/>
  <c r="BJ12" i="40"/>
  <c r="BJ6"/>
  <c r="BJ30"/>
  <c r="BJ24"/>
  <c r="BJ21"/>
  <c r="BJ15"/>
  <c r="BJ27"/>
  <c r="BJ9"/>
  <c r="AZ21" i="10" l="1"/>
  <c r="AZ24"/>
  <c r="AZ15"/>
  <c r="AZ18"/>
  <c r="AZ6"/>
  <c r="AZ9"/>
</calcChain>
</file>

<file path=xl/sharedStrings.xml><?xml version="1.0" encoding="utf-8"?>
<sst xmlns="http://schemas.openxmlformats.org/spreadsheetml/2006/main" count="4488" uniqueCount="204">
  <si>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</si>
  <si>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</si>
  <si>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</si>
  <si>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</si>
  <si>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</si>
  <si>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</si>
  <si>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</si>
  <si>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</si>
  <si>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</si>
  <si>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</si>
  <si>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</si>
  <si>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</si>
  <si>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</si>
  <si>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</si>
  <si>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</si>
  <si>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</si>
  <si>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</si>
  <si>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</si>
  <si>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</si>
  <si>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</si>
  <si>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</si>
  <si>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</si>
  <si>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</si>
  <si>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</si>
  <si>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</si>
  <si>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</si>
  <si>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</si>
  <si>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</si>
  <si>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</si>
  <si>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</si>
  <si>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</si>
  <si>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</si>
  <si>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</si>
  <si>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</si>
  <si>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</si>
  <si>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</si>
  <si>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</si>
  <si>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</si>
  <si>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</si>
  <si>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</si>
  <si>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</si>
  <si>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</si>
  <si>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</si>
  <si>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</si>
  <si>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</si>
  <si>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</si>
  <si>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</si>
  <si>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</si>
  <si>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</si>
  <si>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</si>
  <si>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</si>
  <si>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</si>
  <si>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</si>
  <si>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</si>
  <si>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</si>
  <si>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</si>
  <si>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</si>
  <si>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</si>
  <si>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</si>
  <si>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</si>
  <si>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</si>
  <si>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</si>
  <si>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</si>
  <si>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</si>
  <si>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</si>
  <si>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</si>
  <si>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</si>
  <si>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</si>
  <si>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</si>
  <si>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</si>
  <si>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</si>
  <si>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</si>
  <si>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</si>
  <si>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</si>
  <si>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</si>
  <si>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</si>
  <si>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</si>
  <si>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</si>
  <si>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</si>
  <si>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</si>
  <si>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</si>
  <si>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</si>
  <si>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</si>
  <si>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</si>
  <si>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</si>
  <si>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</si>
  <si>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</si>
  <si>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</si>
  <si>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</si>
  <si>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</si>
  <si>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</si>
  <si>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</si>
  <si>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</si>
  <si>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</si>
  <si>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</si>
  <si>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</si>
  <si>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</si>
  <si>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</si>
  <si>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</si>
  <si>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</si>
  <si>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令和元年度(第33回)佐賀県バドミントンリーグ  男子１部部成績表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0">
      <t>ブ</t>
    </rPh>
    <rPh sb="30" eb="33">
      <t>セイセキヒョウ</t>
    </rPh>
    <phoneticPr fontId="2"/>
  </si>
  <si>
    <t>令和元年度(第33回)佐賀県バドミントンリーグ  男子３部成績表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</si>
  <si>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令和元年度(第33回)佐賀県バドミントンリーグ  男子４部成績表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</si>
  <si>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令和元年度(第33回)佐賀県バドミントンリーグ  男子５部成績表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</si>
  <si>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令和元年度(第33回)佐賀県バドミントンリーグ  男子６部成績表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</si>
  <si>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令和元年度(第33回)佐賀県バドミントンリーグ  男子７部成績表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</si>
  <si>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令和元年度(第33回)佐賀県バドミントンリーグ  男子８部成績表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</si>
  <si>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山内</t>
    <rPh sb="0" eb="2">
      <t>ヤマウチ</t>
    </rPh>
    <phoneticPr fontId="2"/>
  </si>
  <si>
    <t>　オールスターズ</t>
    <phoneticPr fontId="2"/>
  </si>
  <si>
    <t>　</t>
    <phoneticPr fontId="2"/>
  </si>
  <si>
    <t>七山モンキーズ</t>
    <rPh sb="0" eb="2">
      <t>ナナヤマ</t>
    </rPh>
    <phoneticPr fontId="2"/>
  </si>
  <si>
    <t>肥前クラブ</t>
    <rPh sb="0" eb="2">
      <t>ヒゼン</t>
    </rPh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</si>
  <si>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</si>
  <si>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</si>
  <si>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</si>
  <si>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ダイナマイト　１</t>
    <phoneticPr fontId="2"/>
  </si>
  <si>
    <t>多久クラブ</t>
    <rPh sb="0" eb="2">
      <t>タク</t>
    </rPh>
    <phoneticPr fontId="2"/>
  </si>
  <si>
    <t>佐賀大学　Ａ</t>
    <rPh sb="0" eb="2">
      <t>サガ</t>
    </rPh>
    <rPh sb="2" eb="4">
      <t>ダイガク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</si>
  <si>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</si>
  <si>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令和元年度(第33回)佐賀県バドミントンリーグ  男子２部成績表</t>
    <rPh sb="0" eb="2">
      <t>レイワ</t>
    </rPh>
    <rPh sb="2" eb="3">
      <t>ガン</t>
    </rPh>
    <rPh sb="3" eb="5">
      <t>ネンド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</si>
  <si>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嘉瀬クラブ　Ａ</t>
    <rPh sb="0" eb="2">
      <t>カセ</t>
    </rPh>
    <phoneticPr fontId="2"/>
  </si>
  <si>
    <t>太良クラブ　Ａ</t>
    <rPh sb="0" eb="2">
      <t>タラ</t>
    </rPh>
    <phoneticPr fontId="2"/>
  </si>
  <si>
    <t>我流羽根球団　Ａ</t>
    <rPh sb="0" eb="2">
      <t>ガリュウ</t>
    </rPh>
    <rPh sb="2" eb="4">
      <t>ハネ</t>
    </rPh>
    <rPh sb="4" eb="6">
      <t>キュウダン</t>
    </rPh>
    <phoneticPr fontId="2"/>
  </si>
  <si>
    <t>浜玉フェニックス</t>
    <rPh sb="0" eb="1">
      <t>ハマ</t>
    </rPh>
    <rPh sb="1" eb="2">
      <t>タマ</t>
    </rPh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</si>
  <si>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</si>
  <si>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Ａ</t>
    <phoneticPr fontId="2"/>
  </si>
  <si>
    <t>傾奇御免</t>
    <rPh sb="0" eb="2">
      <t>カブキ</t>
    </rPh>
    <rPh sb="2" eb="4">
      <t>ゴメン</t>
    </rPh>
    <phoneticPr fontId="2"/>
  </si>
  <si>
    <t>佐賀大学ＯＢ</t>
    <rPh sb="0" eb="2">
      <t>サガ</t>
    </rPh>
    <rPh sb="2" eb="4">
      <t>ダイガク</t>
    </rPh>
    <phoneticPr fontId="2"/>
  </si>
  <si>
    <t>北川副バドクラブ</t>
    <rPh sb="0" eb="3">
      <t>キタカワソエ</t>
    </rPh>
    <phoneticPr fontId="2"/>
  </si>
  <si>
    <t>Crazy Orenge</t>
    <phoneticPr fontId="2"/>
  </si>
  <si>
    <t>伊万里クラブ</t>
    <rPh sb="0" eb="3">
      <t>イマリ</t>
    </rPh>
    <phoneticPr fontId="2"/>
  </si>
  <si>
    <t>Ｓ．ｉ．Ｃ</t>
    <phoneticPr fontId="2"/>
  </si>
  <si>
    <t>火曜クラブ</t>
    <rPh sb="0" eb="2">
      <t>カヨウ</t>
    </rPh>
    <phoneticPr fontId="2"/>
  </si>
  <si>
    <t>Ciear唐津</t>
    <rPh sb="5" eb="7">
      <t>カラツ</t>
    </rPh>
    <phoneticPr fontId="2"/>
  </si>
  <si>
    <t>Ａ</t>
    <phoneticPr fontId="2"/>
  </si>
  <si>
    <t>Ｂ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</si>
  <si>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</si>
  <si>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</si>
  <si>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</si>
  <si>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</si>
  <si>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</si>
  <si>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</si>
  <si>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ダイナマイト　２</t>
    <phoneticPr fontId="2"/>
  </si>
  <si>
    <t>若楠アミーゴ</t>
    <rPh sb="0" eb="2">
      <t>ワカクス</t>
    </rPh>
    <phoneticPr fontId="2"/>
  </si>
  <si>
    <t>宮島醤油</t>
    <rPh sb="0" eb="2">
      <t>ミヤジマ</t>
    </rPh>
    <rPh sb="2" eb="4">
      <t>ショウユ</t>
    </rPh>
    <phoneticPr fontId="2"/>
  </si>
  <si>
    <t>バドキチクラブ</t>
    <phoneticPr fontId="2"/>
  </si>
  <si>
    <t>鍋島クラブ　Ｚ</t>
    <rPh sb="0" eb="2">
      <t>ナベシマ</t>
    </rPh>
    <phoneticPr fontId="2"/>
  </si>
  <si>
    <t>ＡＭＣ</t>
    <phoneticPr fontId="2"/>
  </si>
  <si>
    <t>遊羽球会</t>
    <rPh sb="0" eb="1">
      <t>ユウ</t>
    </rPh>
    <rPh sb="1" eb="2">
      <t>ハネ</t>
    </rPh>
    <rPh sb="2" eb="4">
      <t>キュウカイ</t>
    </rPh>
    <phoneticPr fontId="2"/>
  </si>
  <si>
    <t>目達原クラブ</t>
    <rPh sb="0" eb="3">
      <t>メタバル</t>
    </rPh>
    <phoneticPr fontId="2"/>
  </si>
  <si>
    <t>ツヨぽんず</t>
    <phoneticPr fontId="2"/>
  </si>
  <si>
    <t>千代田クラブ</t>
    <rPh sb="0" eb="3">
      <t>チヨダ</t>
    </rPh>
    <phoneticPr fontId="2"/>
  </si>
  <si>
    <t>佐賀大学　Ｂ</t>
    <rPh sb="0" eb="2">
      <t>サガ</t>
    </rPh>
    <rPh sb="2" eb="4">
      <t>ダイガク</t>
    </rPh>
    <phoneticPr fontId="2"/>
  </si>
  <si>
    <t>循誘クラブ</t>
    <rPh sb="0" eb="2">
      <t>ジュンユウ</t>
    </rPh>
    <phoneticPr fontId="2"/>
  </si>
  <si>
    <t>城西オールデイズ</t>
    <rPh sb="0" eb="2">
      <t>ジョウサイ</t>
    </rPh>
    <phoneticPr fontId="2"/>
  </si>
  <si>
    <t>鍋島クラブ</t>
    <rPh sb="0" eb="2">
      <t>ナベシマ</t>
    </rPh>
    <phoneticPr fontId="2"/>
  </si>
  <si>
    <t>ムーヴ</t>
    <phoneticPr fontId="2"/>
  </si>
  <si>
    <t>Meds</t>
    <phoneticPr fontId="2"/>
  </si>
  <si>
    <t>我流羽根球団　Ｂ</t>
    <rPh sb="0" eb="6">
      <t>ガリュウハネキュウダン</t>
    </rPh>
    <phoneticPr fontId="2"/>
  </si>
  <si>
    <t>CLUB  ZERO  B</t>
    <phoneticPr fontId="2"/>
  </si>
  <si>
    <t>北方エンゼルス</t>
    <rPh sb="0" eb="2">
      <t>キタガタ</t>
    </rPh>
    <phoneticPr fontId="2"/>
  </si>
  <si>
    <t>小城クラブ</t>
    <rPh sb="0" eb="2">
      <t>オギ</t>
    </rPh>
    <phoneticPr fontId="2"/>
  </si>
  <si>
    <t>REDSTR</t>
    <phoneticPr fontId="2"/>
  </si>
  <si>
    <t>佐賀県庁</t>
    <rPh sb="0" eb="2">
      <t>サガ</t>
    </rPh>
    <rPh sb="2" eb="4">
      <t>ケンチョウ</t>
    </rPh>
    <phoneticPr fontId="2"/>
  </si>
  <si>
    <t>　　　　バドクラブ</t>
    <phoneticPr fontId="2"/>
  </si>
  <si>
    <t>太良クラブ　Ｂ</t>
    <rPh sb="0" eb="2">
      <t>タラ</t>
    </rPh>
    <phoneticPr fontId="2"/>
  </si>
  <si>
    <t>朝日町バドクラブ</t>
    <rPh sb="0" eb="2">
      <t>アサヒ</t>
    </rPh>
    <rPh sb="2" eb="3">
      <t>マチ</t>
    </rPh>
    <phoneticPr fontId="2"/>
  </si>
  <si>
    <t>久保田クラブ</t>
    <rPh sb="0" eb="3">
      <t>クボタ</t>
    </rPh>
    <phoneticPr fontId="2"/>
  </si>
  <si>
    <t>ＣＭＢ</t>
    <phoneticPr fontId="2"/>
  </si>
  <si>
    <t>カチガラス</t>
    <phoneticPr fontId="2"/>
  </si>
  <si>
    <t>小柳記念病院</t>
    <rPh sb="0" eb="2">
      <t>コヤナギ</t>
    </rPh>
    <rPh sb="2" eb="4">
      <t>キネン</t>
    </rPh>
    <rPh sb="4" eb="6">
      <t>ビョウイン</t>
    </rPh>
    <phoneticPr fontId="2"/>
  </si>
  <si>
    <t>巨瀬バドクラブ</t>
    <rPh sb="0" eb="2">
      <t>コセ</t>
    </rPh>
    <phoneticPr fontId="2"/>
  </si>
  <si>
    <t>Team 三田川</t>
    <rPh sb="5" eb="8">
      <t>ミタガワ</t>
    </rPh>
    <phoneticPr fontId="2"/>
  </si>
  <si>
    <t>SBクラブ</t>
    <phoneticPr fontId="2"/>
  </si>
  <si>
    <t>　　　　　　シニア</t>
    <phoneticPr fontId="2"/>
  </si>
  <si>
    <t>山内ジュニア</t>
    <rPh sb="0" eb="2">
      <t>ヤマウチ</t>
    </rPh>
    <phoneticPr fontId="2"/>
  </si>
  <si>
    <t>SUMCO</t>
    <phoneticPr fontId="2"/>
  </si>
  <si>
    <t>火曜クラブ　B</t>
    <rPh sb="0" eb="2">
      <t>カヨウ</t>
    </rPh>
    <phoneticPr fontId="2"/>
  </si>
  <si>
    <t>ダイナマイト　３</t>
    <phoneticPr fontId="2"/>
  </si>
  <si>
    <t>SP Band</t>
    <phoneticPr fontId="2"/>
  </si>
  <si>
    <t>SC</t>
    <phoneticPr fontId="2"/>
  </si>
  <si>
    <t>佐賀市役所</t>
    <rPh sb="0" eb="5">
      <t>サガシヤクショ</t>
    </rPh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</si>
  <si>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</si>
  <si>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ジャンボ</t>
    <phoneticPr fontId="2"/>
  </si>
  <si>
    <t>バドクラブ　 B</t>
    <phoneticPr fontId="2"/>
  </si>
  <si>
    <t>Haert Beat</t>
    <phoneticPr fontId="2"/>
  </si>
  <si>
    <t>浜jクラブ</t>
    <rPh sb="0" eb="1">
      <t>ハマ</t>
    </rPh>
    <phoneticPr fontId="2"/>
  </si>
  <si>
    <t>ヨワネックス</t>
    <phoneticPr fontId="2"/>
  </si>
  <si>
    <t>佐賀大学医学部_B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</si>
  <si>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ホワイトストーンズ</t>
    <phoneticPr fontId="2"/>
  </si>
  <si>
    <t>北川副バドクラブB</t>
    <rPh sb="0" eb="3">
      <t>キタカワソエ</t>
    </rPh>
    <phoneticPr fontId="2"/>
  </si>
  <si>
    <t>有田</t>
    <rPh sb="0" eb="2">
      <t>アリタ</t>
    </rPh>
    <phoneticPr fontId="2"/>
  </si>
  <si>
    <t>シャトラーズ</t>
    <phoneticPr fontId="2"/>
  </si>
  <si>
    <t>半月会</t>
    <rPh sb="0" eb="2">
      <t>ハンツキ</t>
    </rPh>
    <rPh sb="2" eb="3">
      <t>カイ</t>
    </rPh>
    <phoneticPr fontId="2"/>
  </si>
  <si>
    <t>春日OYG</t>
    <rPh sb="0" eb="2">
      <t>カスガ</t>
    </rPh>
    <phoneticPr fontId="2"/>
  </si>
  <si>
    <t>嘉瀬クラブB</t>
    <rPh sb="0" eb="2">
      <t>カセ</t>
    </rPh>
    <phoneticPr fontId="2"/>
  </si>
  <si>
    <t>令和元年度(第33回)佐賀県バドミントンリーグ  男子９部成績表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</si>
  <si>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-</t>
    <phoneticPr fontId="2"/>
  </si>
  <si>
    <t>　　　バドクラブＡ</t>
    <phoneticPr fontId="2"/>
  </si>
  <si>
    <t>CLUB  ZERO  A</t>
    <phoneticPr fontId="2"/>
  </si>
  <si>
    <t>A</t>
    <phoneticPr fontId="2"/>
  </si>
  <si>
    <t>Ｃ</t>
    <phoneticPr fontId="2"/>
  </si>
  <si>
    <t>SUMCO  Ａ</t>
    <phoneticPr fontId="2"/>
  </si>
  <si>
    <t>SUMCO　　Ｂ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</si>
</sst>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3" fillId="0" borderId="2" xfId="0" applyFont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0" fontId="3" fillId="2" borderId="25" xfId="0" applyFont="1" applyFill="1" applyBorder="1"/>
    <xf numFmtId="0" fontId="3" fillId="0" borderId="0" xfId="0" applyFont="1" applyBorder="1"/>
    <xf numFmtId="0" fontId="3" fillId="3" borderId="25" xfId="0" applyFont="1" applyFill="1" applyBorder="1"/>
    <xf numFmtId="0" fontId="3" fillId="4" borderId="25" xfId="0" applyFont="1" applyFill="1" applyBorder="1"/>
    <xf numFmtId="0" fontId="3" fillId="0" borderId="33" xfId="0" applyFont="1" applyBorder="1"/>
    <xf numFmtId="0" fontId="3" fillId="0" borderId="9" xfId="0" applyFont="1" applyBorder="1" applyAlignment="1">
      <alignment horizontal="right"/>
    </xf>
    <xf numFmtId="0" fontId="3" fillId="0" borderId="17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N8" sqref="AN8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107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>
        <v>3</v>
      </c>
      <c r="N6" s="67" t="s">
        <v>94</v>
      </c>
      <c r="O6" s="67">
        <v>0</v>
      </c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3</v>
      </c>
      <c r="AM6" s="67" t="s">
        <v>94</v>
      </c>
      <c r="AN6" s="67">
        <v>0</v>
      </c>
      <c r="AO6" s="30"/>
      <c r="AP6" s="28"/>
      <c r="AQ6" s="67"/>
      <c r="AR6" s="67" t="s">
        <v>94</v>
      </c>
      <c r="AS6" s="67"/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6</v>
      </c>
      <c r="AY6" s="35" t="s">
        <v>31</v>
      </c>
      <c r="AZ6" s="35">
        <f>+E6+J6+O6+T6+Y6+AD6+AI6+AN6+AS6</f>
        <v>0</v>
      </c>
      <c r="BA6" s="37">
        <f>+C7+H7+M7+R7+W7+AB7+AG7+AL7+AQ7</f>
        <v>12</v>
      </c>
      <c r="BB6" s="35" t="s">
        <v>31</v>
      </c>
      <c r="BC6" s="36">
        <f>+E7+J7+O7+T7+Y7+AD7+AI7+AN7+AS7</f>
        <v>1</v>
      </c>
      <c r="BD6" s="83">
        <f>IF(BC6=0,"10.000",BA6/(BA6+BC6)*10)</f>
        <v>9.2307692307692317</v>
      </c>
      <c r="BE6" s="105">
        <f>RANK(BF6,$BF$6:$BF$30)</f>
        <v>7</v>
      </c>
      <c r="BF6" s="38">
        <f>AW6*1000+AV6*100+AZ7*10+BD6</f>
        <v>6269.2307692307695</v>
      </c>
    </row>
    <row r="7" spans="1:58" ht="14.25" customHeight="1">
      <c r="A7" s="39" t="s">
        <v>108</v>
      </c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>
        <v>6</v>
      </c>
      <c r="N7" s="68" t="s">
        <v>94</v>
      </c>
      <c r="O7" s="68">
        <v>1</v>
      </c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6</v>
      </c>
      <c r="AM7" s="68" t="s">
        <v>94</v>
      </c>
      <c r="AN7" s="68">
        <v>0</v>
      </c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6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110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/>
      <c r="X9" s="67" t="s">
        <v>28</v>
      </c>
      <c r="Y9" s="67"/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0</v>
      </c>
      <c r="AR9" s="67" t="s">
        <v>28</v>
      </c>
      <c r="AS9" s="67">
        <v>3</v>
      </c>
      <c r="AT9" s="29"/>
      <c r="AU9" s="82">
        <f>+B8+G8+L8+Q8+V8+AA8+AF8+AK8+AP8</f>
        <v>6</v>
      </c>
      <c r="AV9" s="35">
        <f>+C8+H8+M8+R8+W8+AB8+AG8+AL8+AQ8</f>
        <v>1</v>
      </c>
      <c r="AW9" s="36">
        <f>+AU9+AV9</f>
        <v>7</v>
      </c>
      <c r="AX9" s="35">
        <f>+C9+H9+M9+R9+W9+AB9+AG9+AL9+AQ9</f>
        <v>2</v>
      </c>
      <c r="AY9" s="35" t="s">
        <v>31</v>
      </c>
      <c r="AZ9" s="35">
        <f>+E9+J9+O9+T9+Y9+AD9+AI9+AN9+AS9</f>
        <v>7</v>
      </c>
      <c r="BA9" s="37">
        <f>+C10+H10+M10+R10+W10+AB10+AG10+AL10+AQ10</f>
        <v>7</v>
      </c>
      <c r="BB9" s="35" t="s">
        <v>31</v>
      </c>
      <c r="BC9" s="36">
        <f>+E10+J10+O10+T10+Y10+AD10+AI10+AN10+AS10</f>
        <v>15</v>
      </c>
      <c r="BD9" s="83">
        <f>IF(BC9=0,"10.000",BA9/(BA9+BC9)*10)</f>
        <v>3.1818181818181817</v>
      </c>
      <c r="BE9" s="105">
        <f>RANK(BF9,$BF$6:$BF$30)</f>
        <v>6</v>
      </c>
      <c r="BF9" s="38">
        <f>AW9*1000+AV9*100+AZ10*10+BD9</f>
        <v>7053.181818181818</v>
      </c>
    </row>
    <row r="10" spans="1:58" ht="14.25" customHeight="1">
      <c r="A10" s="8" t="s">
        <v>109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3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2</v>
      </c>
      <c r="AR10" s="67" t="s">
        <v>28</v>
      </c>
      <c r="AS10" s="67">
        <v>6</v>
      </c>
      <c r="AT10" s="29" t="s">
        <v>30</v>
      </c>
      <c r="AU10" s="84"/>
      <c r="AV10" s="35"/>
      <c r="AW10" s="36"/>
      <c r="AX10" s="35"/>
      <c r="AY10" s="35"/>
      <c r="AZ10" s="87">
        <f>+AX9-AZ9</f>
        <v>-5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111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0</v>
      </c>
      <c r="X12" s="67" t="s">
        <v>28</v>
      </c>
      <c r="Y12" s="67">
        <v>3</v>
      </c>
      <c r="Z12" s="29"/>
      <c r="AA12" s="28"/>
      <c r="AB12" s="67"/>
      <c r="AC12" s="67" t="s">
        <v>28</v>
      </c>
      <c r="AD12" s="67"/>
      <c r="AE12" s="29"/>
      <c r="AF12" s="28"/>
      <c r="AG12" s="67">
        <v>3</v>
      </c>
      <c r="AH12" s="67" t="s">
        <v>28</v>
      </c>
      <c r="AI12" s="67">
        <v>0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1</v>
      </c>
      <c r="AW12" s="36">
        <f>+AU12+AV12</f>
        <v>7</v>
      </c>
      <c r="AX12" s="35">
        <f>+C12+H12+M12+R12+W12+AB12+AG12+AL12+AQ12</f>
        <v>3</v>
      </c>
      <c r="AY12" s="35" t="s">
        <v>31</v>
      </c>
      <c r="AZ12" s="35">
        <f>+E12+J12+O12+T12+Y12+AD12+AI12+AN12+AS12</f>
        <v>6</v>
      </c>
      <c r="BA12" s="37">
        <f>+C13+H13+M13+R13+W13+AB13+AG13+AL13+AQ13</f>
        <v>7</v>
      </c>
      <c r="BB12" s="35" t="s">
        <v>31</v>
      </c>
      <c r="BC12" s="36">
        <f>+E13+J13+O13+T13+Y13+AD13+AI13+AN13+AS13</f>
        <v>13</v>
      </c>
      <c r="BD12" s="83">
        <f>IF(BC12=0,"10.000",BA12/(BA12+BC12)*10)</f>
        <v>3.5</v>
      </c>
      <c r="BE12" s="105">
        <f>RANK(BF12,$BF$6:$BF$30)</f>
        <v>5</v>
      </c>
      <c r="BF12" s="38">
        <f>AW12*1000+AV12*100+AZ13*10+BD12</f>
        <v>7073.5</v>
      </c>
    </row>
    <row r="13" spans="1:58" ht="14.25" customHeight="1">
      <c r="A13" s="39"/>
      <c r="B13" s="40" t="s">
        <v>29</v>
      </c>
      <c r="C13" s="52">
        <f>O7</f>
        <v>1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0</v>
      </c>
      <c r="X13" s="68" t="s">
        <v>28</v>
      </c>
      <c r="Y13" s="68">
        <v>6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6</v>
      </c>
      <c r="AH13" s="68" t="s">
        <v>28</v>
      </c>
      <c r="AI13" s="68">
        <v>1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112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/>
      <c r="AH15" s="67" t="s">
        <v>28</v>
      </c>
      <c r="AI15" s="67"/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3</v>
      </c>
      <c r="AW15" s="36">
        <f>+AU15+AV15</f>
        <v>9</v>
      </c>
      <c r="AX15" s="35">
        <f>+C15+H15+M15+R15+W15+AB15+AG15+AL15+AQ15</f>
        <v>9</v>
      </c>
      <c r="AY15" s="35" t="s">
        <v>31</v>
      </c>
      <c r="AZ15" s="35">
        <f>+E15+J15+O15+T15+Y15+AD15+AI15+AN15+AS15</f>
        <v>0</v>
      </c>
      <c r="BA15" s="37">
        <f>+C16+H16+M16+R16+W16+AB16+AG16+AL16+AQ16</f>
        <v>18</v>
      </c>
      <c r="BB15" s="35" t="s">
        <v>31</v>
      </c>
      <c r="BC15" s="36">
        <f>+E16+J16+O16+T16+Y16+AD16+AI16+AN16+AS16</f>
        <v>2</v>
      </c>
      <c r="BD15" s="83">
        <f>IF(BC15=0,"10.000",BA15/(BA15+BC15)*10)</f>
        <v>9</v>
      </c>
      <c r="BE15" s="105">
        <f>RANK(BF15,$BF$6:$BF$30)</f>
        <v>1</v>
      </c>
      <c r="BF15" s="38">
        <f>AW15*1000+AV15*100+AZ16*10+BD15</f>
        <v>9399</v>
      </c>
    </row>
    <row r="16" spans="1:58" ht="14.25" customHeight="1">
      <c r="A16" s="8" t="s">
        <v>113</v>
      </c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1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9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114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3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6</v>
      </c>
      <c r="AV18" s="35">
        <f>+C17+H17+M17+R17+W17+AB17+AG17+AL17+AQ17</f>
        <v>3</v>
      </c>
      <c r="AW18" s="36">
        <f>+AU18+AV18</f>
        <v>9</v>
      </c>
      <c r="AX18" s="35">
        <f>+C18+H18+M18+R18+W18+AB18+AG18+AL18+AQ18</f>
        <v>7</v>
      </c>
      <c r="AY18" s="35" t="s">
        <v>31</v>
      </c>
      <c r="AZ18" s="35">
        <f>+E18+J18+O18+T18+Y18+AD18+AI18+AN18+AS18</f>
        <v>2</v>
      </c>
      <c r="BA18" s="37">
        <f>+C19+H19+M19+R19+W19+AB19+AG19+AL19+AQ19</f>
        <v>14</v>
      </c>
      <c r="BB18" s="35" t="s">
        <v>31</v>
      </c>
      <c r="BC18" s="36">
        <f>+E19+J19+O19+T19+Y19+AD19+AI19+AN19+AS19</f>
        <v>6</v>
      </c>
      <c r="BD18" s="83">
        <f>IF(BC18=0,"10.000",BA18/(BA18+BC18)*10)</f>
        <v>7</v>
      </c>
      <c r="BE18" s="105">
        <f>RANK(BF18,$BF$6:$BF$30)</f>
        <v>2</v>
      </c>
      <c r="BF18" s="38">
        <f>AW18*1000+AV18*100+AZ19*10+BD18</f>
        <v>9357</v>
      </c>
    </row>
    <row r="19" spans="1:58" ht="14.25" customHeight="1">
      <c r="A19" s="39" t="s">
        <v>90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6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4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5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115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1</v>
      </c>
      <c r="I21" s="46" t="s">
        <v>94</v>
      </c>
      <c r="J21" s="46">
        <f>AB9</f>
        <v>2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0</v>
      </c>
      <c r="S21" s="46" t="s">
        <v>94</v>
      </c>
      <c r="T21" s="46">
        <f>AB15</f>
        <v>3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3</v>
      </c>
      <c r="AM21" s="67" t="s">
        <v>94</v>
      </c>
      <c r="AN21" s="67">
        <v>0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4</v>
      </c>
      <c r="AY21" s="35" t="s">
        <v>31</v>
      </c>
      <c r="AZ21" s="35">
        <f>+E21+J21+O21+T21+Y21+AD21+AI21+AN21+AS21</f>
        <v>5</v>
      </c>
      <c r="BA21" s="37">
        <f>+C22+H22+M22+R22+W22+AB22+AG22+AL22+AQ22</f>
        <v>10</v>
      </c>
      <c r="BB21" s="35" t="s">
        <v>31</v>
      </c>
      <c r="BC21" s="36">
        <f>+E22+J22+O22+T22+Y22+AD22+AI22+AN22+AS22</f>
        <v>11</v>
      </c>
      <c r="BD21" s="83">
        <f>IF(BC21=0,"10.000",BA21/(BA21+BC21)*10)</f>
        <v>4.7619047619047619</v>
      </c>
      <c r="BE21" s="105">
        <f>RANK(BF21,$BF$6:$BF$30)</f>
        <v>4</v>
      </c>
      <c r="BF21" s="38">
        <f>AW21*1000+AV21*100+AZ22*10+BD21</f>
        <v>7094.7619047619046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3</v>
      </c>
      <c r="I22" s="52" t="s">
        <v>94</v>
      </c>
      <c r="J22" s="52">
        <f>AB10</f>
        <v>4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1</v>
      </c>
      <c r="S22" s="52" t="s">
        <v>94</v>
      </c>
      <c r="T22" s="52">
        <f>AB16</f>
        <v>6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6</v>
      </c>
      <c r="AM22" s="67" t="s">
        <v>94</v>
      </c>
      <c r="AN22" s="67">
        <v>1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-1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116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0</v>
      </c>
      <c r="N24" s="46" t="s">
        <v>94</v>
      </c>
      <c r="O24" s="46">
        <f>AG12</f>
        <v>3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1</v>
      </c>
      <c r="X24" s="46" t="s">
        <v>94</v>
      </c>
      <c r="Y24" s="46">
        <f>AG18</f>
        <v>2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0</v>
      </c>
      <c r="AR24" s="67" t="s">
        <v>94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1</v>
      </c>
      <c r="AY24" s="35" t="s">
        <v>31</v>
      </c>
      <c r="AZ24" s="35">
        <f>+E24+J24+O24+T24+Y24+AD24+AI24+AN24+AS24</f>
        <v>8</v>
      </c>
      <c r="BA24" s="37">
        <f>+C25+H25+M25+R25+W25+AB25+AG25+AL25+AQ25</f>
        <v>4</v>
      </c>
      <c r="BB24" s="35" t="s">
        <v>31</v>
      </c>
      <c r="BC24" s="36">
        <f>+E25+J25+O25+T25+Y25+AD25+AI25+AN25+AS25</f>
        <v>16</v>
      </c>
      <c r="BD24" s="83">
        <f>IF(BC24=0,"10.000",BA24/(BA24+BC24)*10)</f>
        <v>2</v>
      </c>
      <c r="BE24" s="105">
        <f>RANK(BF24,$BF$6:$BF$30)</f>
        <v>8</v>
      </c>
      <c r="BF24" s="38">
        <f>AW24*1000+AV24*100+AZ25*10+BD24</f>
        <v>5932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1</v>
      </c>
      <c r="N25" s="52" t="s">
        <v>94</v>
      </c>
      <c r="O25" s="52">
        <f>AG13</f>
        <v>6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2</v>
      </c>
      <c r="X25" s="52" t="s">
        <v>94</v>
      </c>
      <c r="Y25" s="52">
        <f>AG19</f>
        <v>4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1</v>
      </c>
      <c r="AR25" s="68" t="s">
        <v>94</v>
      </c>
      <c r="AS25" s="68">
        <v>6</v>
      </c>
      <c r="AT25" s="41" t="s">
        <v>95</v>
      </c>
      <c r="AU25" s="84"/>
      <c r="AV25" s="85"/>
      <c r="AW25" s="86"/>
      <c r="AX25" s="85"/>
      <c r="AY25" s="85"/>
      <c r="AZ25" s="87">
        <f>+AX24-AZ24</f>
        <v>-7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97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117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0</v>
      </c>
      <c r="AW27" s="36">
        <f>+AU27+AV27</f>
        <v>6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9</v>
      </c>
      <c r="BA27" s="37">
        <f>+C28+H28+M28+R28+W28+AB28+AG28+AL28+AQ28</f>
        <v>1</v>
      </c>
      <c r="BB27" s="35" t="s">
        <v>31</v>
      </c>
      <c r="BC27" s="36">
        <f>+E28+J28+O28+T28+Y28+AD28+AI28+AN28+AS28</f>
        <v>18</v>
      </c>
      <c r="BD27" s="83">
        <f>IF(BC27=0,"10.000",BA27/(BA27+BC27)*10)</f>
        <v>0.52631578947368418</v>
      </c>
      <c r="BE27" s="105">
        <f>RANK(BF27,$BF$6:$BF$30)</f>
        <v>9</v>
      </c>
      <c r="BF27" s="38">
        <f>AW27*1000+AV27*100+AZ28*10+BD27</f>
        <v>5910.5263157894733</v>
      </c>
    </row>
    <row r="28" spans="1:58" ht="14.25" customHeight="1">
      <c r="A28" s="39"/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1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-9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118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3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7</v>
      </c>
      <c r="AY30" s="35" t="s">
        <v>31</v>
      </c>
      <c r="AZ30" s="35">
        <f>+E30+J30+O30+T30+Y30+AD30+AI30+AN30+AS30</f>
        <v>2</v>
      </c>
      <c r="BA30" s="37">
        <f>+C31+H31+M31+R31+W31+AB31+AG31+AL31+AQ31</f>
        <v>16</v>
      </c>
      <c r="BB30" s="35" t="s">
        <v>31</v>
      </c>
      <c r="BC30" s="36">
        <f>+E31+J31+O31+T31+Y31+AD31+AI31+AN31+AS31</f>
        <v>7</v>
      </c>
      <c r="BD30" s="83">
        <f>IF(BC30=0,"10.000",BA30/(BA30+BC30)*10)</f>
        <v>6.9565217391304346</v>
      </c>
      <c r="BE30" s="105">
        <f>RANK(BF30,$BF$6:$BF$30)</f>
        <v>3</v>
      </c>
      <c r="BF30" s="38">
        <f>AW30*1000+AV30*100+AZ31*10+BD30</f>
        <v>8256.95652173913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6</v>
      </c>
      <c r="I31" s="101" t="s">
        <v>28</v>
      </c>
      <c r="J31" s="101">
        <f>AQ10</f>
        <v>2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4</v>
      </c>
      <c r="X31" s="101" t="s">
        <v>28</v>
      </c>
      <c r="Y31" s="101">
        <f>AQ19</f>
        <v>4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1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5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41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46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47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48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49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>
      <c r="A19" s="113" t="s">
        <v>50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51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53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54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55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>
      <c r="A28" s="39" t="s">
        <v>56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57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37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58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59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F32" sqref="AF32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77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/>
      <c r="N6" s="67" t="s">
        <v>94</v>
      </c>
      <c r="O6" s="67"/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/>
      <c r="AM6" s="67" t="s">
        <v>94</v>
      </c>
      <c r="AN6" s="67"/>
      <c r="AO6" s="30"/>
      <c r="AP6" s="28"/>
      <c r="AQ6" s="67"/>
      <c r="AR6" s="67" t="s">
        <v>94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31</v>
      </c>
      <c r="AZ6" s="35">
        <f>+E6+J6+O6+T6+Y6+AD6+AI6+AN6+AS6</f>
        <v>0</v>
      </c>
      <c r="BA6" s="37">
        <f>+C7+H7+M7+R7+W7+AB7+AG7+AL7+AQ7</f>
        <v>0</v>
      </c>
      <c r="BB6" s="35" t="s">
        <v>31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/>
      <c r="N7" s="68" t="s">
        <v>94</v>
      </c>
      <c r="O7" s="68"/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/>
      <c r="AM7" s="68" t="s">
        <v>94</v>
      </c>
      <c r="AN7" s="68"/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78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31</v>
      </c>
      <c r="AZ9" s="35">
        <f>+E9+J9+O9+T9+Y9+AD9+AI9+AN9+AS9</f>
        <v>0</v>
      </c>
      <c r="BA9" s="37">
        <f>+C10+H10+M10+R10+W10+AB10+AG10+AL10+AQ10</f>
        <v>0</v>
      </c>
      <c r="BB9" s="35" t="s">
        <v>31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88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31</v>
      </c>
      <c r="AZ12" s="35">
        <f>+E12+J12+O12+T12+Y12+AD12+AI12+AN12+AS12</f>
        <v>0</v>
      </c>
      <c r="BA12" s="37">
        <f>+C13+H13+M13+R13+W13+AB13+AG13+AL13+AQ13</f>
        <v>0</v>
      </c>
      <c r="BB12" s="35" t="s">
        <v>31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79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31</v>
      </c>
      <c r="AZ15" s="35">
        <f>+E15+J15+O15+T15+Y15+AD15+AI15+AN15+AS15</f>
        <v>0</v>
      </c>
      <c r="BA15" s="37">
        <f>+C16+H16+M16+R16+W16+AB16+AG16+AL16+AQ16</f>
        <v>0</v>
      </c>
      <c r="BB15" s="35" t="s">
        <v>31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89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31</v>
      </c>
      <c r="AZ18" s="35">
        <f>+E18+J18+O18+T18+Y18+AD18+AI18+AN18+AS18</f>
        <v>0</v>
      </c>
      <c r="BA18" s="37">
        <f>+C19+H19+M19+R19+W19+AB19+AG19+AL19+AQ19</f>
        <v>0</v>
      </c>
      <c r="BB18" s="35" t="s">
        <v>31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>
      <c r="A19" s="39" t="s">
        <v>90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80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0</v>
      </c>
      <c r="I21" s="46" t="s">
        <v>94</v>
      </c>
      <c r="J21" s="46">
        <f>AB9</f>
        <v>0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0</v>
      </c>
      <c r="S21" s="46" t="s">
        <v>94</v>
      </c>
      <c r="T21" s="46">
        <f>AB15</f>
        <v>0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/>
      <c r="AM21" s="67" t="s">
        <v>94</v>
      </c>
      <c r="AN21" s="67"/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0</v>
      </c>
      <c r="BA21" s="37">
        <f>+C22+H22+M22+R22+W22+AB22+AG22+AL22+AQ22</f>
        <v>0</v>
      </c>
      <c r="BB21" s="35" t="s">
        <v>31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0</v>
      </c>
      <c r="I22" s="52" t="s">
        <v>94</v>
      </c>
      <c r="J22" s="52">
        <f>AB10</f>
        <v>0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0</v>
      </c>
      <c r="S22" s="52" t="s">
        <v>94</v>
      </c>
      <c r="T22" s="52">
        <f>AB16</f>
        <v>0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/>
      <c r="AM22" s="67" t="s">
        <v>94</v>
      </c>
      <c r="AN22" s="67"/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96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0</v>
      </c>
      <c r="N24" s="46" t="s">
        <v>94</v>
      </c>
      <c r="O24" s="46">
        <f>AG12</f>
        <v>0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0</v>
      </c>
      <c r="X24" s="46" t="s">
        <v>94</v>
      </c>
      <c r="Y24" s="46">
        <f>AG18</f>
        <v>0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/>
      <c r="AR24" s="67" t="s">
        <v>94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31</v>
      </c>
      <c r="AZ24" s="35">
        <f>+E24+J24+O24+T24+Y24+AD24+AI24+AN24+AS24</f>
        <v>0</v>
      </c>
      <c r="BA24" s="37">
        <f>+C25+H25+M25+R25+W25+AB25+AG25+AL25+AQ25</f>
        <v>0</v>
      </c>
      <c r="BB24" s="35" t="s">
        <v>31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0</v>
      </c>
      <c r="N25" s="52" t="s">
        <v>94</v>
      </c>
      <c r="O25" s="52">
        <f>AG13</f>
        <v>0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0</v>
      </c>
      <c r="X25" s="52" t="s">
        <v>94</v>
      </c>
      <c r="Y25" s="52">
        <f>AG19</f>
        <v>0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/>
      <c r="AR25" s="68" t="s">
        <v>94</v>
      </c>
      <c r="AS25" s="68"/>
      <c r="AT25" s="41" t="s">
        <v>95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97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81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>
      <c r="A28" s="39"/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82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31</v>
      </c>
      <c r="AZ30" s="35">
        <f>+E30+J30+O30+T30+Y30+AD30+AI30+AN30+AS30</f>
        <v>0</v>
      </c>
      <c r="BA30" s="37">
        <f>+C31+H31+M31+R31+W31+AB31+AG31+AL31+AQ31</f>
        <v>0</v>
      </c>
      <c r="BB30" s="35" t="s">
        <v>31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0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9"/>
      <c r="B3" s="10"/>
      <c r="C3" s="11"/>
      <c r="D3" s="11" t="s">
        <v>68</v>
      </c>
      <c r="E3" s="11"/>
      <c r="F3" s="11"/>
      <c r="G3" s="10"/>
      <c r="H3" s="11"/>
      <c r="I3" s="11" t="s">
        <v>69</v>
      </c>
      <c r="J3" s="11"/>
      <c r="K3" s="11"/>
      <c r="L3" s="10"/>
      <c r="M3" s="11"/>
      <c r="N3" s="11" t="s">
        <v>70</v>
      </c>
      <c r="O3" s="11"/>
      <c r="P3" s="11"/>
      <c r="Q3" s="10"/>
      <c r="R3" s="11"/>
      <c r="S3" s="11" t="s">
        <v>71</v>
      </c>
      <c r="T3" s="11"/>
      <c r="U3" s="11"/>
      <c r="V3" s="10"/>
      <c r="W3" s="11"/>
      <c r="X3" s="11" t="s">
        <v>72</v>
      </c>
      <c r="Y3" s="11"/>
      <c r="Z3" s="11"/>
      <c r="AA3" s="10"/>
      <c r="AB3" s="11"/>
      <c r="AC3" s="11" t="s">
        <v>73</v>
      </c>
      <c r="AD3" s="11"/>
      <c r="AE3" s="11"/>
      <c r="AF3" s="10"/>
      <c r="AG3" s="11"/>
      <c r="AH3" s="11" t="s">
        <v>74</v>
      </c>
      <c r="AI3" s="11"/>
      <c r="AJ3" s="11"/>
      <c r="AK3" s="10"/>
      <c r="AL3" s="11"/>
      <c r="AM3" s="11" t="s">
        <v>75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38</v>
      </c>
      <c r="AT4" s="20"/>
      <c r="AU4" s="20"/>
      <c r="AV4" s="22" t="s">
        <v>39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>
      <c r="A5" s="12" t="s">
        <v>40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>
      <c r="A6" s="8" t="s">
        <v>77</v>
      </c>
      <c r="B6" s="28"/>
      <c r="C6" s="29"/>
      <c r="D6" s="29"/>
      <c r="E6" s="29"/>
      <c r="F6" s="29"/>
      <c r="G6" s="28"/>
      <c r="H6" s="67"/>
      <c r="I6" s="67" t="s">
        <v>83</v>
      </c>
      <c r="J6" s="67"/>
      <c r="K6" s="30"/>
      <c r="L6" s="28"/>
      <c r="M6" s="67"/>
      <c r="N6" s="67" t="s">
        <v>83</v>
      </c>
      <c r="O6" s="67"/>
      <c r="P6" s="30"/>
      <c r="Q6" s="28"/>
      <c r="R6" s="67"/>
      <c r="S6" s="67" t="s">
        <v>83</v>
      </c>
      <c r="T6" s="67"/>
      <c r="U6" s="30"/>
      <c r="V6" s="28"/>
      <c r="W6" s="67"/>
      <c r="X6" s="67" t="s">
        <v>83</v>
      </c>
      <c r="Y6" s="67"/>
      <c r="Z6" s="30"/>
      <c r="AA6" s="28"/>
      <c r="AB6" s="67"/>
      <c r="AC6" s="67" t="s">
        <v>83</v>
      </c>
      <c r="AD6" s="67"/>
      <c r="AE6" s="30"/>
      <c r="AF6" s="28"/>
      <c r="AG6" s="67"/>
      <c r="AH6" s="67" t="s">
        <v>83</v>
      </c>
      <c r="AI6" s="67"/>
      <c r="AJ6" s="30"/>
      <c r="AK6" s="28"/>
      <c r="AL6" s="67"/>
      <c r="AM6" s="67" t="s">
        <v>83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84</v>
      </c>
      <c r="AU6" s="35">
        <f>+E6+J6+O6+T6+Y6+AD6+AI6+AN6</f>
        <v>0</v>
      </c>
      <c r="AV6" s="37">
        <f>+C7+H7+M7+R7+W7+AB7+AG7+AL7</f>
        <v>0</v>
      </c>
      <c r="AW6" s="35" t="s">
        <v>84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>
      <c r="A7" s="39"/>
      <c r="B7" s="40"/>
      <c r="C7" s="41"/>
      <c r="D7" s="41"/>
      <c r="E7" s="41"/>
      <c r="F7" s="41"/>
      <c r="G7" s="40" t="s">
        <v>85</v>
      </c>
      <c r="H7" s="68"/>
      <c r="I7" s="68" t="s">
        <v>83</v>
      </c>
      <c r="J7" s="68"/>
      <c r="K7" s="42" t="s">
        <v>86</v>
      </c>
      <c r="L7" s="40" t="s">
        <v>85</v>
      </c>
      <c r="M7" s="68"/>
      <c r="N7" s="68" t="s">
        <v>83</v>
      </c>
      <c r="O7" s="68"/>
      <c r="P7" s="42" t="s">
        <v>86</v>
      </c>
      <c r="Q7" s="40" t="s">
        <v>85</v>
      </c>
      <c r="R7" s="68"/>
      <c r="S7" s="68" t="s">
        <v>83</v>
      </c>
      <c r="T7" s="68"/>
      <c r="U7" s="42" t="s">
        <v>86</v>
      </c>
      <c r="V7" s="40" t="s">
        <v>85</v>
      </c>
      <c r="W7" s="68"/>
      <c r="X7" s="68" t="s">
        <v>83</v>
      </c>
      <c r="Y7" s="68"/>
      <c r="Z7" s="42" t="s">
        <v>86</v>
      </c>
      <c r="AA7" s="40" t="s">
        <v>85</v>
      </c>
      <c r="AB7" s="68"/>
      <c r="AC7" s="68" t="s">
        <v>83</v>
      </c>
      <c r="AD7" s="68"/>
      <c r="AE7" s="42" t="s">
        <v>86</v>
      </c>
      <c r="AF7" s="40" t="s">
        <v>85</v>
      </c>
      <c r="AG7" s="68"/>
      <c r="AH7" s="68" t="s">
        <v>83</v>
      </c>
      <c r="AI7" s="68"/>
      <c r="AJ7" s="42" t="s">
        <v>86</v>
      </c>
      <c r="AK7" s="40" t="s">
        <v>85</v>
      </c>
      <c r="AL7" s="68"/>
      <c r="AM7" s="68" t="s">
        <v>83</v>
      </c>
      <c r="AN7" s="68"/>
      <c r="AO7" s="42" t="s">
        <v>86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>
      <c r="A8" s="8" t="s">
        <v>87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>
      <c r="A9" s="8" t="s">
        <v>78</v>
      </c>
      <c r="B9" s="28"/>
      <c r="C9" s="46">
        <f>J6</f>
        <v>0</v>
      </c>
      <c r="D9" s="29" t="s">
        <v>60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60</v>
      </c>
      <c r="O9" s="67"/>
      <c r="P9" s="29"/>
      <c r="Q9" s="28"/>
      <c r="R9" s="67"/>
      <c r="S9" s="67" t="s">
        <v>60</v>
      </c>
      <c r="T9" s="67"/>
      <c r="U9" s="29"/>
      <c r="V9" s="28"/>
      <c r="W9" s="67"/>
      <c r="X9" s="67" t="s">
        <v>60</v>
      </c>
      <c r="Y9" s="67"/>
      <c r="Z9" s="29"/>
      <c r="AA9" s="28"/>
      <c r="AB9" s="67"/>
      <c r="AC9" s="67" t="s">
        <v>60</v>
      </c>
      <c r="AD9" s="67"/>
      <c r="AE9" s="29"/>
      <c r="AF9" s="28"/>
      <c r="AG9" s="67"/>
      <c r="AH9" s="67" t="s">
        <v>60</v>
      </c>
      <c r="AI9" s="67"/>
      <c r="AJ9" s="29"/>
      <c r="AK9" s="28"/>
      <c r="AL9" s="67"/>
      <c r="AM9" s="67" t="s">
        <v>60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61</v>
      </c>
      <c r="AU9" s="132">
        <f>+E9+J9+O9+T9+Y9+AD9+AI9+AN9</f>
        <v>0</v>
      </c>
      <c r="AV9" s="133">
        <f>+C10+H10+M10+R10+W10+AB10+AG10+AL10</f>
        <v>0</v>
      </c>
      <c r="AW9" s="35" t="s">
        <v>61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>
      <c r="A10" s="8"/>
      <c r="B10" s="40" t="s">
        <v>62</v>
      </c>
      <c r="C10" s="52">
        <f>J7</f>
        <v>0</v>
      </c>
      <c r="D10" s="41" t="s">
        <v>60</v>
      </c>
      <c r="E10" s="52">
        <f>H7</f>
        <v>0</v>
      </c>
      <c r="F10" s="42" t="s">
        <v>63</v>
      </c>
      <c r="G10" s="40"/>
      <c r="H10" s="41"/>
      <c r="I10" s="29"/>
      <c r="J10" s="29"/>
      <c r="K10" s="29"/>
      <c r="L10" s="28" t="s">
        <v>62</v>
      </c>
      <c r="M10" s="67"/>
      <c r="N10" s="67" t="s">
        <v>60</v>
      </c>
      <c r="O10" s="67"/>
      <c r="P10" s="29" t="s">
        <v>63</v>
      </c>
      <c r="Q10" s="28" t="s">
        <v>62</v>
      </c>
      <c r="R10" s="67"/>
      <c r="S10" s="67" t="s">
        <v>60</v>
      </c>
      <c r="T10" s="67"/>
      <c r="U10" s="29" t="s">
        <v>63</v>
      </c>
      <c r="V10" s="28" t="s">
        <v>62</v>
      </c>
      <c r="W10" s="67"/>
      <c r="X10" s="67" t="s">
        <v>60</v>
      </c>
      <c r="Y10" s="67"/>
      <c r="Z10" s="29" t="s">
        <v>63</v>
      </c>
      <c r="AA10" s="28" t="s">
        <v>62</v>
      </c>
      <c r="AB10" s="67"/>
      <c r="AC10" s="67" t="s">
        <v>60</v>
      </c>
      <c r="AD10" s="67"/>
      <c r="AE10" s="29" t="s">
        <v>63</v>
      </c>
      <c r="AF10" s="28" t="s">
        <v>62</v>
      </c>
      <c r="AG10" s="67"/>
      <c r="AH10" s="67" t="s">
        <v>60</v>
      </c>
      <c r="AI10" s="67"/>
      <c r="AJ10" s="29" t="s">
        <v>63</v>
      </c>
      <c r="AK10" s="28" t="s">
        <v>62</v>
      </c>
      <c r="AL10" s="67"/>
      <c r="AM10" s="67" t="s">
        <v>60</v>
      </c>
      <c r="AN10" s="67"/>
      <c r="AO10" s="29" t="s">
        <v>63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>
      <c r="A11" s="47" t="s">
        <v>66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>
      <c r="A12" s="8" t="s">
        <v>88</v>
      </c>
      <c r="B12" s="28"/>
      <c r="C12" s="46">
        <f>O6</f>
        <v>0</v>
      </c>
      <c r="D12" s="29" t="s">
        <v>60</v>
      </c>
      <c r="E12" s="46">
        <f>M6</f>
        <v>0</v>
      </c>
      <c r="F12" s="29"/>
      <c r="G12" s="28"/>
      <c r="H12" s="46">
        <f>O9</f>
        <v>0</v>
      </c>
      <c r="I12" s="46" t="s">
        <v>60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60</v>
      </c>
      <c r="T12" s="67"/>
      <c r="U12" s="29"/>
      <c r="V12" s="28"/>
      <c r="W12" s="67"/>
      <c r="X12" s="67" t="s">
        <v>60</v>
      </c>
      <c r="Y12" s="67"/>
      <c r="Z12" s="29"/>
      <c r="AA12" s="28"/>
      <c r="AB12" s="67"/>
      <c r="AC12" s="67" t="s">
        <v>60</v>
      </c>
      <c r="AD12" s="67"/>
      <c r="AE12" s="29"/>
      <c r="AF12" s="28"/>
      <c r="AG12" s="67"/>
      <c r="AH12" s="67" t="s">
        <v>60</v>
      </c>
      <c r="AI12" s="67"/>
      <c r="AJ12" s="45"/>
      <c r="AK12" s="65"/>
      <c r="AL12" s="67"/>
      <c r="AM12" s="67" t="s">
        <v>60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61</v>
      </c>
      <c r="AU12" s="132">
        <f>+E12+J12+O12+T12+Y12+AD12+AI12+AN12</f>
        <v>0</v>
      </c>
      <c r="AV12" s="133">
        <f>+C13+H13+M13+R13+W13+AB13+AG13+AL13</f>
        <v>0</v>
      </c>
      <c r="AW12" s="35" t="s">
        <v>61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>
      <c r="A13" s="39"/>
      <c r="B13" s="40" t="s">
        <v>62</v>
      </c>
      <c r="C13" s="52">
        <f>O7</f>
        <v>0</v>
      </c>
      <c r="D13" s="41" t="s">
        <v>60</v>
      </c>
      <c r="E13" s="52">
        <f>M7</f>
        <v>0</v>
      </c>
      <c r="F13" s="41" t="s">
        <v>63</v>
      </c>
      <c r="G13" s="40" t="s">
        <v>62</v>
      </c>
      <c r="H13" s="52">
        <f>O10</f>
        <v>0</v>
      </c>
      <c r="I13" s="41" t="s">
        <v>60</v>
      </c>
      <c r="J13" s="41">
        <f>M10</f>
        <v>0</v>
      </c>
      <c r="K13" s="41" t="s">
        <v>63</v>
      </c>
      <c r="L13" s="40"/>
      <c r="M13" s="41"/>
      <c r="N13" s="41"/>
      <c r="O13" s="41"/>
      <c r="P13" s="41"/>
      <c r="Q13" s="40" t="s">
        <v>62</v>
      </c>
      <c r="R13" s="68"/>
      <c r="S13" s="68" t="s">
        <v>60</v>
      </c>
      <c r="T13" s="68"/>
      <c r="U13" s="41" t="s">
        <v>63</v>
      </c>
      <c r="V13" s="40" t="s">
        <v>62</v>
      </c>
      <c r="W13" s="68"/>
      <c r="X13" s="68" t="s">
        <v>60</v>
      </c>
      <c r="Y13" s="68"/>
      <c r="Z13" s="41" t="s">
        <v>63</v>
      </c>
      <c r="AA13" s="40" t="s">
        <v>62</v>
      </c>
      <c r="AB13" s="68"/>
      <c r="AC13" s="68" t="s">
        <v>60</v>
      </c>
      <c r="AD13" s="68"/>
      <c r="AE13" s="41" t="s">
        <v>63</v>
      </c>
      <c r="AF13" s="40" t="s">
        <v>62</v>
      </c>
      <c r="AG13" s="68"/>
      <c r="AH13" s="68" t="s">
        <v>60</v>
      </c>
      <c r="AI13" s="68"/>
      <c r="AJ13" s="41" t="s">
        <v>63</v>
      </c>
      <c r="AK13" s="40" t="s">
        <v>62</v>
      </c>
      <c r="AL13" s="68"/>
      <c r="AM13" s="68" t="s">
        <v>60</v>
      </c>
      <c r="AN13" s="68"/>
      <c r="AO13" s="41" t="s">
        <v>63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>
      <c r="A14" s="8" t="s">
        <v>67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>
      <c r="A15" s="118" t="s">
        <v>79</v>
      </c>
      <c r="B15" s="28"/>
      <c r="C15" s="46">
        <f>T6</f>
        <v>0</v>
      </c>
      <c r="D15" s="46" t="s">
        <v>60</v>
      </c>
      <c r="E15" s="46">
        <f>R6</f>
        <v>0</v>
      </c>
      <c r="F15" s="29"/>
      <c r="G15" s="28"/>
      <c r="H15" s="46">
        <f>T9</f>
        <v>0</v>
      </c>
      <c r="I15" s="46" t="s">
        <v>60</v>
      </c>
      <c r="J15" s="46">
        <f>R9</f>
        <v>0</v>
      </c>
      <c r="K15" s="29"/>
      <c r="L15" s="28"/>
      <c r="M15" s="46">
        <f>T12</f>
        <v>0</v>
      </c>
      <c r="N15" s="46" t="s">
        <v>60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60</v>
      </c>
      <c r="Y15" s="67"/>
      <c r="Z15" s="29"/>
      <c r="AA15" s="28"/>
      <c r="AB15" s="67"/>
      <c r="AC15" s="67" t="s">
        <v>60</v>
      </c>
      <c r="AD15" s="67"/>
      <c r="AE15" s="29"/>
      <c r="AF15" s="28"/>
      <c r="AG15" s="67"/>
      <c r="AH15" s="67" t="s">
        <v>60</v>
      </c>
      <c r="AI15" s="67"/>
      <c r="AJ15" s="29"/>
      <c r="AK15" s="28"/>
      <c r="AL15" s="67"/>
      <c r="AM15" s="67" t="s">
        <v>60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61</v>
      </c>
      <c r="AU15" s="132">
        <f>+E15+J15+O15+T15+Y15+AD15+AI15+AN15</f>
        <v>0</v>
      </c>
      <c r="AV15" s="133">
        <f>+C16+H16+M16+R16+W16+AB16+AG16+AL16</f>
        <v>0</v>
      </c>
      <c r="AW15" s="35" t="s">
        <v>61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>
      <c r="A16" s="8"/>
      <c r="B16" s="40" t="s">
        <v>62</v>
      </c>
      <c r="C16" s="52">
        <f>T7</f>
        <v>0</v>
      </c>
      <c r="D16" s="52" t="s">
        <v>60</v>
      </c>
      <c r="E16" s="52">
        <f>R7</f>
        <v>0</v>
      </c>
      <c r="F16" s="41" t="s">
        <v>63</v>
      </c>
      <c r="G16" s="40" t="s">
        <v>62</v>
      </c>
      <c r="H16" s="52">
        <f>T10</f>
        <v>0</v>
      </c>
      <c r="I16" s="52" t="s">
        <v>60</v>
      </c>
      <c r="J16" s="52">
        <f>R10</f>
        <v>0</v>
      </c>
      <c r="K16" s="41" t="s">
        <v>63</v>
      </c>
      <c r="L16" s="40" t="s">
        <v>62</v>
      </c>
      <c r="M16" s="52">
        <f>T13</f>
        <v>0</v>
      </c>
      <c r="N16" s="52" t="s">
        <v>60</v>
      </c>
      <c r="O16" s="52">
        <f>R13</f>
        <v>0</v>
      </c>
      <c r="P16" s="41" t="s">
        <v>63</v>
      </c>
      <c r="Q16" s="40"/>
      <c r="R16" s="41"/>
      <c r="S16" s="29"/>
      <c r="T16" s="29"/>
      <c r="U16" s="29"/>
      <c r="V16" s="28" t="s">
        <v>62</v>
      </c>
      <c r="W16" s="67"/>
      <c r="X16" s="67" t="s">
        <v>60</v>
      </c>
      <c r="Y16" s="67"/>
      <c r="Z16" s="29" t="s">
        <v>63</v>
      </c>
      <c r="AA16" s="28" t="s">
        <v>62</v>
      </c>
      <c r="AB16" s="67"/>
      <c r="AC16" s="67" t="s">
        <v>60</v>
      </c>
      <c r="AD16" s="67"/>
      <c r="AE16" s="29" t="s">
        <v>63</v>
      </c>
      <c r="AF16" s="28" t="s">
        <v>62</v>
      </c>
      <c r="AG16" s="67"/>
      <c r="AH16" s="67" t="s">
        <v>60</v>
      </c>
      <c r="AI16" s="67"/>
      <c r="AJ16" s="29" t="s">
        <v>63</v>
      </c>
      <c r="AK16" s="28" t="s">
        <v>62</v>
      </c>
      <c r="AL16" s="67"/>
      <c r="AM16" s="67" t="s">
        <v>60</v>
      </c>
      <c r="AN16" s="67"/>
      <c r="AO16" s="29" t="s">
        <v>63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>
      <c r="A17" s="47" t="s">
        <v>65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>
      <c r="A18" s="118" t="s">
        <v>89</v>
      </c>
      <c r="B18" s="28"/>
      <c r="C18" s="46">
        <f>Y6</f>
        <v>0</v>
      </c>
      <c r="D18" s="46" t="s">
        <v>60</v>
      </c>
      <c r="E18" s="46">
        <f>W6</f>
        <v>0</v>
      </c>
      <c r="F18" s="46"/>
      <c r="G18" s="54"/>
      <c r="H18" s="46">
        <f>Y9</f>
        <v>0</v>
      </c>
      <c r="I18" s="46" t="s">
        <v>60</v>
      </c>
      <c r="J18" s="46">
        <f>W9</f>
        <v>0</v>
      </c>
      <c r="K18" s="46"/>
      <c r="L18" s="54"/>
      <c r="M18" s="46">
        <f>Y12</f>
        <v>0</v>
      </c>
      <c r="N18" s="46" t="s">
        <v>60</v>
      </c>
      <c r="O18" s="46">
        <f>W12</f>
        <v>0</v>
      </c>
      <c r="P18" s="46"/>
      <c r="Q18" s="54"/>
      <c r="R18" s="46">
        <f>Y15</f>
        <v>0</v>
      </c>
      <c r="S18" s="46" t="s">
        <v>60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60</v>
      </c>
      <c r="AD18" s="67"/>
      <c r="AE18" s="29"/>
      <c r="AF18" s="28"/>
      <c r="AG18" s="67"/>
      <c r="AH18" s="67" t="s">
        <v>60</v>
      </c>
      <c r="AI18" s="67"/>
      <c r="AJ18" s="29"/>
      <c r="AK18" s="28"/>
      <c r="AL18" s="67"/>
      <c r="AM18" s="67" t="s">
        <v>60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61</v>
      </c>
      <c r="AU18" s="132">
        <f>+E18+J18+O18+T18+Y18+AD18+AI18+AN18</f>
        <v>0</v>
      </c>
      <c r="AV18" s="133">
        <f>+C19+H19+M19+R19+W19+AB19+AG19+AL19</f>
        <v>0</v>
      </c>
      <c r="AW18" s="35" t="s">
        <v>61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>
      <c r="A19" s="39" t="s">
        <v>90</v>
      </c>
      <c r="B19" s="40" t="s">
        <v>62</v>
      </c>
      <c r="C19" s="52">
        <f>Y7</f>
        <v>0</v>
      </c>
      <c r="D19" s="52" t="s">
        <v>60</v>
      </c>
      <c r="E19" s="52">
        <f>W7</f>
        <v>0</v>
      </c>
      <c r="F19" s="52" t="s">
        <v>63</v>
      </c>
      <c r="G19" s="55" t="s">
        <v>62</v>
      </c>
      <c r="H19" s="52">
        <f>Y10</f>
        <v>0</v>
      </c>
      <c r="I19" s="52" t="s">
        <v>60</v>
      </c>
      <c r="J19" s="52">
        <f>W10</f>
        <v>0</v>
      </c>
      <c r="K19" s="52" t="s">
        <v>63</v>
      </c>
      <c r="L19" s="55" t="s">
        <v>62</v>
      </c>
      <c r="M19" s="52">
        <f>Y13</f>
        <v>0</v>
      </c>
      <c r="N19" s="52" t="s">
        <v>60</v>
      </c>
      <c r="O19" s="52">
        <f>W13</f>
        <v>0</v>
      </c>
      <c r="P19" s="52" t="s">
        <v>63</v>
      </c>
      <c r="Q19" s="55" t="s">
        <v>62</v>
      </c>
      <c r="R19" s="52">
        <f>Y16</f>
        <v>0</v>
      </c>
      <c r="S19" s="52" t="s">
        <v>60</v>
      </c>
      <c r="T19" s="52">
        <f>W16</f>
        <v>0</v>
      </c>
      <c r="U19" s="42" t="s">
        <v>63</v>
      </c>
      <c r="V19" s="40"/>
      <c r="W19" s="41"/>
      <c r="X19" s="41"/>
      <c r="Y19" s="41"/>
      <c r="Z19" s="41"/>
      <c r="AA19" s="40" t="s">
        <v>62</v>
      </c>
      <c r="AB19" s="68"/>
      <c r="AC19" s="68" t="s">
        <v>60</v>
      </c>
      <c r="AD19" s="68"/>
      <c r="AE19" s="41" t="s">
        <v>63</v>
      </c>
      <c r="AF19" s="40" t="s">
        <v>62</v>
      </c>
      <c r="AG19" s="68"/>
      <c r="AH19" s="68" t="s">
        <v>60</v>
      </c>
      <c r="AI19" s="68"/>
      <c r="AJ19" s="41" t="s">
        <v>63</v>
      </c>
      <c r="AK19" s="40" t="s">
        <v>62</v>
      </c>
      <c r="AL19" s="68"/>
      <c r="AM19" s="68" t="s">
        <v>60</v>
      </c>
      <c r="AN19" s="68"/>
      <c r="AO19" s="41" t="s">
        <v>63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>
      <c r="A20" s="8" t="s">
        <v>64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>
      <c r="A21" s="8" t="s">
        <v>80</v>
      </c>
      <c r="B21" s="28"/>
      <c r="C21" s="46">
        <f>AD6</f>
        <v>0</v>
      </c>
      <c r="D21" s="46" t="s">
        <v>83</v>
      </c>
      <c r="E21" s="46">
        <f>AB6</f>
        <v>0</v>
      </c>
      <c r="F21" s="46"/>
      <c r="G21" s="54"/>
      <c r="H21" s="46">
        <f>AD9</f>
        <v>0</v>
      </c>
      <c r="I21" s="46" t="s">
        <v>83</v>
      </c>
      <c r="J21" s="46">
        <f>AB9</f>
        <v>0</v>
      </c>
      <c r="K21" s="46"/>
      <c r="L21" s="54"/>
      <c r="M21" s="46">
        <f>AD12</f>
        <v>0</v>
      </c>
      <c r="N21" s="46" t="s">
        <v>83</v>
      </c>
      <c r="O21" s="46">
        <f>AB12</f>
        <v>0</v>
      </c>
      <c r="P21" s="46"/>
      <c r="Q21" s="54"/>
      <c r="R21" s="46">
        <f>AD15</f>
        <v>0</v>
      </c>
      <c r="S21" s="46" t="s">
        <v>83</v>
      </c>
      <c r="T21" s="46">
        <f>AB15</f>
        <v>0</v>
      </c>
      <c r="U21" s="46"/>
      <c r="V21" s="54"/>
      <c r="W21" s="46">
        <f>AD18</f>
        <v>0</v>
      </c>
      <c r="X21" s="46" t="s">
        <v>83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83</v>
      </c>
      <c r="AI21" s="67"/>
      <c r="AJ21" s="29"/>
      <c r="AK21" s="28"/>
      <c r="AL21" s="67"/>
      <c r="AM21" s="67" t="s">
        <v>83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84</v>
      </c>
      <c r="AU21" s="132">
        <f>+E21+J21+O21+T21+Y21+AD21+AI21+AN21</f>
        <v>0</v>
      </c>
      <c r="AV21" s="133">
        <f>+C22+H22+M22+R22+W22+AB22+AG22+AL22</f>
        <v>0</v>
      </c>
      <c r="AW21" s="35" t="s">
        <v>84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>
      <c r="A22" s="8"/>
      <c r="B22" s="40" t="s">
        <v>85</v>
      </c>
      <c r="C22" s="52">
        <f>AD7</f>
        <v>0</v>
      </c>
      <c r="D22" s="52" t="s">
        <v>83</v>
      </c>
      <c r="E22" s="52">
        <f>AB7</f>
        <v>0</v>
      </c>
      <c r="F22" s="52" t="s">
        <v>86</v>
      </c>
      <c r="G22" s="55" t="s">
        <v>85</v>
      </c>
      <c r="H22" s="52">
        <f>AD10</f>
        <v>0</v>
      </c>
      <c r="I22" s="52" t="s">
        <v>83</v>
      </c>
      <c r="J22" s="52">
        <f>AB10</f>
        <v>0</v>
      </c>
      <c r="K22" s="52" t="s">
        <v>86</v>
      </c>
      <c r="L22" s="55" t="s">
        <v>85</v>
      </c>
      <c r="M22" s="52">
        <f>AD13</f>
        <v>0</v>
      </c>
      <c r="N22" s="52" t="s">
        <v>83</v>
      </c>
      <c r="O22" s="52">
        <f>AB13</f>
        <v>0</v>
      </c>
      <c r="P22" s="52" t="s">
        <v>86</v>
      </c>
      <c r="Q22" s="55" t="s">
        <v>85</v>
      </c>
      <c r="R22" s="52">
        <f>AD16</f>
        <v>0</v>
      </c>
      <c r="S22" s="52" t="s">
        <v>83</v>
      </c>
      <c r="T22" s="52">
        <f>AB16</f>
        <v>0</v>
      </c>
      <c r="U22" s="52" t="s">
        <v>86</v>
      </c>
      <c r="V22" s="55" t="s">
        <v>85</v>
      </c>
      <c r="W22" s="52">
        <f>AD19</f>
        <v>0</v>
      </c>
      <c r="X22" s="52" t="s">
        <v>83</v>
      </c>
      <c r="Y22" s="52">
        <f>AB19</f>
        <v>0</v>
      </c>
      <c r="Z22" s="41" t="s">
        <v>86</v>
      </c>
      <c r="AA22" s="40"/>
      <c r="AB22" s="41"/>
      <c r="AC22" s="29"/>
      <c r="AD22" s="29"/>
      <c r="AE22" s="29"/>
      <c r="AF22" s="28" t="s">
        <v>85</v>
      </c>
      <c r="AG22" s="67"/>
      <c r="AH22" s="67" t="s">
        <v>83</v>
      </c>
      <c r="AI22" s="67"/>
      <c r="AJ22" s="29" t="s">
        <v>86</v>
      </c>
      <c r="AK22" s="28" t="s">
        <v>85</v>
      </c>
      <c r="AL22" s="67"/>
      <c r="AM22" s="67" t="s">
        <v>83</v>
      </c>
      <c r="AN22" s="67"/>
      <c r="AO22" s="29" t="s">
        <v>86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>
      <c r="A23" s="47" t="s">
        <v>91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>
      <c r="A24" s="8" t="s">
        <v>92</v>
      </c>
      <c r="B24" s="28"/>
      <c r="C24" s="46">
        <f>AI6</f>
        <v>0</v>
      </c>
      <c r="D24" s="46" t="s">
        <v>83</v>
      </c>
      <c r="E24" s="46">
        <f>AG6</f>
        <v>0</v>
      </c>
      <c r="F24" s="46"/>
      <c r="G24" s="54"/>
      <c r="H24" s="46">
        <f>AI9</f>
        <v>0</v>
      </c>
      <c r="I24" s="46" t="s">
        <v>83</v>
      </c>
      <c r="J24" s="46">
        <f>AG9</f>
        <v>0</v>
      </c>
      <c r="K24" s="46"/>
      <c r="L24" s="54"/>
      <c r="M24" s="46">
        <f>AI12</f>
        <v>0</v>
      </c>
      <c r="N24" s="46" t="s">
        <v>83</v>
      </c>
      <c r="O24" s="46">
        <f>AG12</f>
        <v>0</v>
      </c>
      <c r="P24" s="46"/>
      <c r="Q24" s="54"/>
      <c r="R24" s="46">
        <f>AI15</f>
        <v>0</v>
      </c>
      <c r="S24" s="46" t="s">
        <v>83</v>
      </c>
      <c r="T24" s="46">
        <f>AG15</f>
        <v>0</v>
      </c>
      <c r="U24" s="46"/>
      <c r="V24" s="54"/>
      <c r="W24" s="46">
        <f>AI18</f>
        <v>0</v>
      </c>
      <c r="X24" s="46" t="s">
        <v>83</v>
      </c>
      <c r="Y24" s="46">
        <f>AG18</f>
        <v>0</v>
      </c>
      <c r="Z24" s="46"/>
      <c r="AA24" s="54"/>
      <c r="AB24" s="46">
        <f>AI21</f>
        <v>0</v>
      </c>
      <c r="AC24" s="46" t="s">
        <v>83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83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84</v>
      </c>
      <c r="AU24" s="132">
        <f>+E24+J24+O24+T24+Y24+AD24+AI24+AN24</f>
        <v>0</v>
      </c>
      <c r="AV24" s="133">
        <f>+C25+H25+M25+R25+W25+AB25+AG25+AL25</f>
        <v>0</v>
      </c>
      <c r="AW24" s="35" t="s">
        <v>84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>
      <c r="A25" s="39"/>
      <c r="B25" s="40" t="s">
        <v>85</v>
      </c>
      <c r="C25" s="52">
        <f>AI7</f>
        <v>0</v>
      </c>
      <c r="D25" s="52" t="s">
        <v>83</v>
      </c>
      <c r="E25" s="52">
        <f>AG7</f>
        <v>0</v>
      </c>
      <c r="F25" s="52" t="s">
        <v>86</v>
      </c>
      <c r="G25" s="55" t="s">
        <v>85</v>
      </c>
      <c r="H25" s="52">
        <f>AI10</f>
        <v>0</v>
      </c>
      <c r="I25" s="52" t="s">
        <v>83</v>
      </c>
      <c r="J25" s="52">
        <f>AG10</f>
        <v>0</v>
      </c>
      <c r="K25" s="52" t="s">
        <v>86</v>
      </c>
      <c r="L25" s="55" t="s">
        <v>85</v>
      </c>
      <c r="M25" s="52">
        <f>AI13</f>
        <v>0</v>
      </c>
      <c r="N25" s="52" t="s">
        <v>83</v>
      </c>
      <c r="O25" s="52">
        <f>AG13</f>
        <v>0</v>
      </c>
      <c r="P25" s="52" t="s">
        <v>86</v>
      </c>
      <c r="Q25" s="55" t="s">
        <v>85</v>
      </c>
      <c r="R25" s="52">
        <f>AI16</f>
        <v>0</v>
      </c>
      <c r="S25" s="52" t="s">
        <v>83</v>
      </c>
      <c r="T25" s="52">
        <f>AG16</f>
        <v>0</v>
      </c>
      <c r="U25" s="52" t="s">
        <v>86</v>
      </c>
      <c r="V25" s="55" t="s">
        <v>85</v>
      </c>
      <c r="W25" s="52">
        <f>AI19</f>
        <v>0</v>
      </c>
      <c r="X25" s="52" t="s">
        <v>83</v>
      </c>
      <c r="Y25" s="52">
        <f>AG19</f>
        <v>0</v>
      </c>
      <c r="Z25" s="52" t="s">
        <v>86</v>
      </c>
      <c r="AA25" s="55" t="s">
        <v>85</v>
      </c>
      <c r="AB25" s="52">
        <f>AI22</f>
        <v>0</v>
      </c>
      <c r="AC25" s="52" t="s">
        <v>83</v>
      </c>
      <c r="AD25" s="52">
        <f>AG22</f>
        <v>0</v>
      </c>
      <c r="AE25" s="41" t="s">
        <v>86</v>
      </c>
      <c r="AF25" s="40"/>
      <c r="AG25" s="41"/>
      <c r="AH25" s="41"/>
      <c r="AI25" s="41"/>
      <c r="AJ25" s="41"/>
      <c r="AK25" s="40" t="s">
        <v>85</v>
      </c>
      <c r="AL25" s="68"/>
      <c r="AM25" s="68" t="s">
        <v>83</v>
      </c>
      <c r="AN25" s="68"/>
      <c r="AO25" s="41" t="s">
        <v>86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>
      <c r="A26" s="8" t="s">
        <v>93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>
      <c r="A27" s="8" t="s">
        <v>81</v>
      </c>
      <c r="B27" s="28"/>
      <c r="C27" s="46">
        <f>AN6</f>
        <v>0</v>
      </c>
      <c r="D27" s="46" t="s">
        <v>42</v>
      </c>
      <c r="E27" s="46">
        <f>AL6</f>
        <v>0</v>
      </c>
      <c r="F27" s="46"/>
      <c r="G27" s="54"/>
      <c r="H27" s="46">
        <f>AN9</f>
        <v>0</v>
      </c>
      <c r="I27" s="46" t="s">
        <v>42</v>
      </c>
      <c r="J27" s="46">
        <f>AL9</f>
        <v>0</v>
      </c>
      <c r="K27" s="46"/>
      <c r="L27" s="54"/>
      <c r="M27" s="46">
        <f>AN12</f>
        <v>0</v>
      </c>
      <c r="N27" s="46" t="s">
        <v>42</v>
      </c>
      <c r="O27" s="46">
        <f>AL12</f>
        <v>0</v>
      </c>
      <c r="P27" s="46"/>
      <c r="Q27" s="54"/>
      <c r="R27" s="46">
        <f>AN15</f>
        <v>0</v>
      </c>
      <c r="S27" s="46" t="s">
        <v>42</v>
      </c>
      <c r="T27" s="46">
        <f>AL15</f>
        <v>0</v>
      </c>
      <c r="U27" s="46"/>
      <c r="V27" s="54"/>
      <c r="W27" s="46">
        <f>AN18</f>
        <v>0</v>
      </c>
      <c r="X27" s="46" t="s">
        <v>42</v>
      </c>
      <c r="Y27" s="46">
        <f>AL18</f>
        <v>0</v>
      </c>
      <c r="Z27" s="46"/>
      <c r="AA27" s="54"/>
      <c r="AB27" s="46">
        <f>AN21</f>
        <v>0</v>
      </c>
      <c r="AC27" s="46" t="s">
        <v>42</v>
      </c>
      <c r="AD27" s="46">
        <f>AL21</f>
        <v>0</v>
      </c>
      <c r="AE27" s="46"/>
      <c r="AF27" s="54"/>
      <c r="AG27" s="46">
        <f>AN24</f>
        <v>0</v>
      </c>
      <c r="AH27" s="46" t="s">
        <v>42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31</v>
      </c>
      <c r="AU27" s="132">
        <f>+E27+J27+O27+T27+Y27+AD27+AI27+AN27</f>
        <v>0</v>
      </c>
      <c r="AV27" s="133">
        <f>+C28+H28+M28+R28+W28+AB28+AG28+AL28</f>
        <v>0</v>
      </c>
      <c r="AW27" s="35" t="s">
        <v>31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>
      <c r="A28" s="18"/>
      <c r="B28" s="57" t="s">
        <v>43</v>
      </c>
      <c r="C28" s="101">
        <f>AN7</f>
        <v>0</v>
      </c>
      <c r="D28" s="101" t="s">
        <v>42</v>
      </c>
      <c r="E28" s="101">
        <f>AL7</f>
        <v>0</v>
      </c>
      <c r="F28" s="101" t="s">
        <v>44</v>
      </c>
      <c r="G28" s="119" t="s">
        <v>43</v>
      </c>
      <c r="H28" s="101">
        <f>AN10</f>
        <v>0</v>
      </c>
      <c r="I28" s="101" t="s">
        <v>42</v>
      </c>
      <c r="J28" s="101">
        <f>AL10</f>
        <v>0</v>
      </c>
      <c r="K28" s="101" t="s">
        <v>44</v>
      </c>
      <c r="L28" s="119" t="s">
        <v>43</v>
      </c>
      <c r="M28" s="101">
        <f>AN13</f>
        <v>0</v>
      </c>
      <c r="N28" s="101" t="s">
        <v>42</v>
      </c>
      <c r="O28" s="101">
        <f>AL13</f>
        <v>0</v>
      </c>
      <c r="P28" s="101" t="s">
        <v>44</v>
      </c>
      <c r="Q28" s="119" t="s">
        <v>43</v>
      </c>
      <c r="R28" s="101">
        <f>AN16</f>
        <v>0</v>
      </c>
      <c r="S28" s="101" t="s">
        <v>42</v>
      </c>
      <c r="T28" s="101">
        <f>AL16</f>
        <v>0</v>
      </c>
      <c r="U28" s="101" t="s">
        <v>44</v>
      </c>
      <c r="V28" s="119" t="s">
        <v>43</v>
      </c>
      <c r="W28" s="101">
        <f>AN19</f>
        <v>0</v>
      </c>
      <c r="X28" s="101" t="s">
        <v>42</v>
      </c>
      <c r="Y28" s="101">
        <f>AL19</f>
        <v>0</v>
      </c>
      <c r="Z28" s="101" t="s">
        <v>44</v>
      </c>
      <c r="AA28" s="119" t="s">
        <v>43</v>
      </c>
      <c r="AB28" s="101">
        <f>AN22</f>
        <v>0</v>
      </c>
      <c r="AC28" s="101" t="s">
        <v>42</v>
      </c>
      <c r="AD28" s="101">
        <f>AL22</f>
        <v>0</v>
      </c>
      <c r="AE28" s="101" t="s">
        <v>44</v>
      </c>
      <c r="AF28" s="119" t="s">
        <v>43</v>
      </c>
      <c r="AG28" s="101">
        <f>AN25</f>
        <v>0</v>
      </c>
      <c r="AH28" s="101" t="s">
        <v>42</v>
      </c>
      <c r="AI28" s="101">
        <f>AL25</f>
        <v>0</v>
      </c>
      <c r="AJ28" s="58" t="s">
        <v>44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>
      <c r="AV29" s="4"/>
    </row>
    <row r="30" spans="1:53" ht="14.25" customHeight="1">
      <c r="A30" s="62"/>
      <c r="C30" s="70" t="s">
        <v>23</v>
      </c>
      <c r="AV30" s="4"/>
    </row>
    <row r="31" spans="1:53" ht="14.25" customHeight="1">
      <c r="A31" s="1"/>
      <c r="AV31" s="4"/>
    </row>
    <row r="32" spans="1:53" ht="14.25" customHeight="1">
      <c r="A32" s="66"/>
      <c r="C32" s="70" t="s">
        <v>24</v>
      </c>
      <c r="AV32" s="4"/>
    </row>
    <row r="33" spans="1:48" ht="14.25" customHeight="1">
      <c r="AV33" s="4"/>
    </row>
    <row r="34" spans="1:48" ht="14.25" customHeight="1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H29" sqref="AH29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120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>
        <v>1</v>
      </c>
      <c r="N6" s="67" t="s">
        <v>94</v>
      </c>
      <c r="O6" s="67">
        <v>2</v>
      </c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1</v>
      </c>
      <c r="AM6" s="67" t="s">
        <v>94</v>
      </c>
      <c r="AN6" s="67">
        <v>2</v>
      </c>
      <c r="AO6" s="30"/>
      <c r="AP6" s="28"/>
      <c r="AQ6" s="67"/>
      <c r="AR6" s="67" t="s">
        <v>94</v>
      </c>
      <c r="AS6" s="67"/>
      <c r="AT6" s="29"/>
      <c r="AU6" s="82">
        <f>+B5+G5+L5+Q5+V5+AA5+AF5+AK5+AP5</f>
        <v>4</v>
      </c>
      <c r="AV6" s="35">
        <f>+C5+H5+M5+R5+W5+AB5+AG5+AL5+AQ5</f>
        <v>0</v>
      </c>
      <c r="AW6" s="36">
        <f>+AU6+AV6</f>
        <v>4</v>
      </c>
      <c r="AX6" s="35">
        <f>+C6+H6+M6+R6+W6+AB6+AG6+AL6+AQ6</f>
        <v>2</v>
      </c>
      <c r="AY6" s="35" t="s">
        <v>31</v>
      </c>
      <c r="AZ6" s="35">
        <f>+E6+J6+O6+T6+Y6+AD6+AI6+AN6+AS6</f>
        <v>4</v>
      </c>
      <c r="BA6" s="37">
        <f>+C7+H7+M7+R7+W7+AB7+AG7+AL7+AQ7</f>
        <v>7</v>
      </c>
      <c r="BB6" s="35" t="s">
        <v>31</v>
      </c>
      <c r="BC6" s="36">
        <f>+E7+J7+O7+T7+Y7+AD7+AI7+AN7+AS7</f>
        <v>10</v>
      </c>
      <c r="BD6" s="83">
        <f>IF(BC6=0,"10.000",BA6/(BA6+BC6)*10)</f>
        <v>4.117647058823529</v>
      </c>
      <c r="BE6" s="105">
        <f>RANK(BF6,$BF$6:$BF$30)</f>
        <v>8</v>
      </c>
      <c r="BF6" s="38">
        <f>AW6*1000+AV6*100+AZ7*10+BD6</f>
        <v>3984.1176470588234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>
        <v>3</v>
      </c>
      <c r="N7" s="68" t="s">
        <v>94</v>
      </c>
      <c r="O7" s="68">
        <v>5</v>
      </c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4</v>
      </c>
      <c r="AM7" s="68" t="s">
        <v>94</v>
      </c>
      <c r="AN7" s="68">
        <v>5</v>
      </c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-2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121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/>
      <c r="X9" s="67" t="s">
        <v>28</v>
      </c>
      <c r="Y9" s="67"/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6</v>
      </c>
      <c r="AV9" s="35">
        <f>+C8+H8+M8+R8+W8+AB8+AG8+AL8+AQ8</f>
        <v>3</v>
      </c>
      <c r="AW9" s="36">
        <f>+AU9+AV9</f>
        <v>9</v>
      </c>
      <c r="AX9" s="35">
        <f>+C9+H9+M9+R9+W9+AB9+AG9+AL9+AQ9</f>
        <v>8</v>
      </c>
      <c r="AY9" s="35" t="s">
        <v>31</v>
      </c>
      <c r="AZ9" s="35">
        <f>+E9+J9+O9+T9+Y9+AD9+AI9+AN9+AS9</f>
        <v>1</v>
      </c>
      <c r="BA9" s="37">
        <f>+C10+H10+M10+R10+W10+AB10+AG10+AL10+AQ10</f>
        <v>16</v>
      </c>
      <c r="BB9" s="35" t="s">
        <v>31</v>
      </c>
      <c r="BC9" s="36">
        <f>+E10+J10+O10+T10+Y10+AD10+AI10+AN10+AS10</f>
        <v>3</v>
      </c>
      <c r="BD9" s="83">
        <f>IF(BC9=0,"10.000",BA9/(BA9+BC9)*10)</f>
        <v>8.4210526315789469</v>
      </c>
      <c r="BE9" s="105">
        <f>RANK(BF9,$BF$6:$BF$30)</f>
        <v>1</v>
      </c>
      <c r="BF9" s="38">
        <f>AW9*1000+AV9*100+AZ10*10+BD9</f>
        <v>9378.4210526315783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2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6</v>
      </c>
      <c r="AC10" s="67" t="s">
        <v>28</v>
      </c>
      <c r="AD10" s="67">
        <v>0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6</v>
      </c>
      <c r="AR10" s="67" t="s">
        <v>28</v>
      </c>
      <c r="AS10" s="67">
        <v>1</v>
      </c>
      <c r="AT10" s="29" t="s">
        <v>30</v>
      </c>
      <c r="AU10" s="84"/>
      <c r="AV10" s="35"/>
      <c r="AW10" s="36"/>
      <c r="AX10" s="35"/>
      <c r="AY10" s="35"/>
      <c r="AZ10" s="87">
        <f>+AX9-AZ9</f>
        <v>7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199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3</v>
      </c>
      <c r="X12" s="67" t="s">
        <v>28</v>
      </c>
      <c r="Y12" s="67">
        <v>0</v>
      </c>
      <c r="Z12" s="29"/>
      <c r="AA12" s="28"/>
      <c r="AB12" s="67"/>
      <c r="AC12" s="67" t="s">
        <v>28</v>
      </c>
      <c r="AD12" s="67"/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3</v>
      </c>
      <c r="AW12" s="36">
        <f>+AU12+AV12</f>
        <v>9</v>
      </c>
      <c r="AX12" s="35">
        <f>+C12+H12+M12+R12+W12+AB12+AG12+AL12+AQ12</f>
        <v>7</v>
      </c>
      <c r="AY12" s="35" t="s">
        <v>31</v>
      </c>
      <c r="AZ12" s="35">
        <f>+E12+J12+O12+T12+Y12+AD12+AI12+AN12+AS12</f>
        <v>2</v>
      </c>
      <c r="BA12" s="37">
        <f>+C13+H13+M13+R13+W13+AB13+AG13+AL13+AQ13</f>
        <v>15</v>
      </c>
      <c r="BB12" s="35" t="s">
        <v>31</v>
      </c>
      <c r="BC12" s="36">
        <f>+E13+J13+O13+T13+Y13+AD13+AI13+AN13+AS13</f>
        <v>6</v>
      </c>
      <c r="BD12" s="83">
        <f>IF(BC12=0,"10.000",BA12/(BA12+BC12)*10)</f>
        <v>7.1428571428571432</v>
      </c>
      <c r="BE12" s="105">
        <f>RANK(BF12,$BF$6:$BF$30)</f>
        <v>2</v>
      </c>
      <c r="BF12" s="38">
        <f>AW12*1000+AV12*100+AZ13*10+BD12</f>
        <v>9357.1428571428569</v>
      </c>
    </row>
    <row r="13" spans="1:58" ht="14.25" customHeight="1">
      <c r="A13" s="39"/>
      <c r="B13" s="40" t="s">
        <v>29</v>
      </c>
      <c r="C13" s="52">
        <f>O7</f>
        <v>5</v>
      </c>
      <c r="D13" s="41" t="s">
        <v>28</v>
      </c>
      <c r="E13" s="52">
        <f>M7</f>
        <v>3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6</v>
      </c>
      <c r="X13" s="68" t="s">
        <v>28</v>
      </c>
      <c r="Y13" s="68">
        <v>1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5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122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/>
      <c r="AH15" s="67" t="s">
        <v>28</v>
      </c>
      <c r="AI15" s="67"/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5</v>
      </c>
      <c r="AY15" s="35" t="s">
        <v>31</v>
      </c>
      <c r="AZ15" s="35">
        <f>+E15+J15+O15+T15+Y15+AD15+AI15+AN15+AS15</f>
        <v>4</v>
      </c>
      <c r="BA15" s="37">
        <f>+C16+H16+M16+R16+W16+AB16+AG16+AL16+AQ16</f>
        <v>11</v>
      </c>
      <c r="BB15" s="35" t="s">
        <v>31</v>
      </c>
      <c r="BC15" s="36">
        <f>+E16+J16+O16+T16+Y16+AD16+AI16+AN16+AS16</f>
        <v>8</v>
      </c>
      <c r="BD15" s="83">
        <f>IF(BC15=0,"10.000",BA15/(BA15+BC15)*10)</f>
        <v>5.7894736842105265</v>
      </c>
      <c r="BE15" s="105">
        <f>RANK(BF15,$BF$6:$BF$30)</f>
        <v>5</v>
      </c>
      <c r="BF15" s="38">
        <f>AW15*1000+AV15*100+AZ16*10+BD15</f>
        <v>7115.7894736842109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3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1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123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8</v>
      </c>
      <c r="BB18" s="35" t="s">
        <v>31</v>
      </c>
      <c r="BC18" s="36">
        <f>+E19+J19+O19+T19+Y19+AD19+AI19+AN19+AS19</f>
        <v>13</v>
      </c>
      <c r="BD18" s="83">
        <f>IF(BC18=0,"10.000",BA18/(BA18+BC18)*10)</f>
        <v>3.8095238095238093</v>
      </c>
      <c r="BE18" s="105">
        <f>RANK(BF18,$BF$6:$BF$30)</f>
        <v>6</v>
      </c>
      <c r="BF18" s="38">
        <f>AW18*1000+AV18*100+AZ19*10+BD18</f>
        <v>7073.8095238095239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1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5</v>
      </c>
      <c r="AH19" s="68" t="s">
        <v>28</v>
      </c>
      <c r="AI19" s="68">
        <v>3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1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1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1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124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0</v>
      </c>
      <c r="I21" s="46" t="s">
        <v>94</v>
      </c>
      <c r="J21" s="46">
        <f>AB9</f>
        <v>3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0</v>
      </c>
      <c r="S21" s="46" t="s">
        <v>94</v>
      </c>
      <c r="T21" s="46">
        <f>AB15</f>
        <v>3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0</v>
      </c>
      <c r="AM21" s="67" t="s">
        <v>94</v>
      </c>
      <c r="AN21" s="67">
        <v>3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3</v>
      </c>
      <c r="AV21" s="35">
        <f>+C20+H20+M20+R20+W20+AB20+AG20+AL20+AQ20</f>
        <v>0</v>
      </c>
      <c r="AW21" s="36">
        <f>+AU21+AV21</f>
        <v>3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9</v>
      </c>
      <c r="BA21" s="37">
        <f>+C22+H22+M22+R22+W22+AB22+AG22+AL22+AQ22</f>
        <v>0</v>
      </c>
      <c r="BB21" s="35" t="s">
        <v>31</v>
      </c>
      <c r="BC21" s="36">
        <f>+E22+J22+O22+T22+Y22+AD22+AI22+AN22+AS22</f>
        <v>18</v>
      </c>
      <c r="BD21" s="83">
        <f>IF(BC21=0,"10.000",BA21/(BA21+BC21)*10)</f>
        <v>0</v>
      </c>
      <c r="BE21" s="105">
        <f>RANK(BF21,$BF$6:$BF$30)</f>
        <v>9</v>
      </c>
      <c r="BF21" s="38">
        <f>AW21*1000+AV21*100+AZ22*10+BD21</f>
        <v>2910</v>
      </c>
    </row>
    <row r="22" spans="1:58" ht="14.25" customHeight="1">
      <c r="A22" s="138" t="s">
        <v>125</v>
      </c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0</v>
      </c>
      <c r="I22" s="52" t="s">
        <v>94</v>
      </c>
      <c r="J22" s="52">
        <f>AB10</f>
        <v>6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0</v>
      </c>
      <c r="S22" s="52" t="s">
        <v>94</v>
      </c>
      <c r="T22" s="52">
        <f>AB16</f>
        <v>6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0</v>
      </c>
      <c r="AM22" s="67" t="s">
        <v>94</v>
      </c>
      <c r="AN22" s="67">
        <v>6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-9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126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1</v>
      </c>
      <c r="N24" s="46" t="s">
        <v>94</v>
      </c>
      <c r="O24" s="46">
        <f>AG12</f>
        <v>2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1</v>
      </c>
      <c r="X24" s="46" t="s">
        <v>94</v>
      </c>
      <c r="Y24" s="46">
        <f>AG18</f>
        <v>2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0</v>
      </c>
      <c r="AR24" s="67" t="s">
        <v>94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2</v>
      </c>
      <c r="AY24" s="35" t="s">
        <v>31</v>
      </c>
      <c r="AZ24" s="35">
        <f>+E24+J24+O24+T24+Y24+AD24+AI24+AN24+AS24</f>
        <v>7</v>
      </c>
      <c r="BA24" s="37">
        <f>+C25+H25+M25+R25+W25+AB25+AG25+AL25+AQ25</f>
        <v>5</v>
      </c>
      <c r="BB24" s="35" t="s">
        <v>31</v>
      </c>
      <c r="BC24" s="36">
        <f>+E25+J25+O25+T25+Y25+AD25+AI25+AN25+AS25</f>
        <v>15</v>
      </c>
      <c r="BD24" s="83">
        <f>IF(BC24=0,"10.000",BA24/(BA24+BC24)*10)</f>
        <v>2.5</v>
      </c>
      <c r="BE24" s="105">
        <f>RANK(BF24,$BF$6:$BF$30)</f>
        <v>7</v>
      </c>
      <c r="BF24" s="38">
        <f>AW24*1000+AV24*100+AZ25*10+BD24</f>
        <v>5952.5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2</v>
      </c>
      <c r="N25" s="52" t="s">
        <v>94</v>
      </c>
      <c r="O25" s="52">
        <f>AG13</f>
        <v>4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3</v>
      </c>
      <c r="X25" s="52" t="s">
        <v>94</v>
      </c>
      <c r="Y25" s="52">
        <f>AG19</f>
        <v>5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0</v>
      </c>
      <c r="AR25" s="68" t="s">
        <v>94</v>
      </c>
      <c r="AS25" s="68">
        <v>6</v>
      </c>
      <c r="AT25" s="41" t="s">
        <v>95</v>
      </c>
      <c r="AU25" s="84"/>
      <c r="AV25" s="85"/>
      <c r="AW25" s="86"/>
      <c r="AX25" s="85"/>
      <c r="AY25" s="85"/>
      <c r="AZ25" s="87">
        <f>+AX24-AZ24</f>
        <v>-5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97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127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3</v>
      </c>
      <c r="AW27" s="36">
        <f>+AU27+AV27</f>
        <v>9</v>
      </c>
      <c r="AX27" s="35">
        <f>+C27+H27+M27+R27+W27+AB27+AG27+AL27+AQ27</f>
        <v>7</v>
      </c>
      <c r="AY27" s="35" t="s">
        <v>31</v>
      </c>
      <c r="AZ27" s="35">
        <f>+E27+J27+O27+T27+Y27+AD27+AI27+AN27+AS27</f>
        <v>2</v>
      </c>
      <c r="BA27" s="37">
        <f>+C28+H28+M28+R28+W28+AB28+AG28+AL28+AQ28</f>
        <v>15</v>
      </c>
      <c r="BB27" s="35" t="s">
        <v>31</v>
      </c>
      <c r="BC27" s="36">
        <f>+E28+J28+O28+T28+Y28+AD28+AI28+AN28+AS28</f>
        <v>7</v>
      </c>
      <c r="BD27" s="83">
        <f>IF(BC27=0,"10.000",BA27/(BA27+BC27)*10)</f>
        <v>6.8181818181818175</v>
      </c>
      <c r="BE27" s="105">
        <f>RANK(BF27,$BF$6:$BF$30)</f>
        <v>3</v>
      </c>
      <c r="BF27" s="38">
        <f>AW27*1000+AV27*100+AZ28*10+BD27</f>
        <v>9356.818181818182</v>
      </c>
    </row>
    <row r="28" spans="1:58" ht="14.25" customHeight="1">
      <c r="A28" s="39"/>
      <c r="B28" s="40" t="s">
        <v>29</v>
      </c>
      <c r="C28" s="52">
        <f>AN7</f>
        <v>5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3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5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128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5</v>
      </c>
      <c r="AY30" s="35" t="s">
        <v>31</v>
      </c>
      <c r="AZ30" s="35">
        <f>+E30+J30+O30+T30+Y30+AD30+AI30+AN30+AS30</f>
        <v>4</v>
      </c>
      <c r="BA30" s="37">
        <f>+C31+H31+M31+R31+W31+AB31+AG31+AL31+AQ31</f>
        <v>11</v>
      </c>
      <c r="BB30" s="35" t="s">
        <v>31</v>
      </c>
      <c r="BC30" s="36">
        <f>+E31+J31+O31+T31+Y31+AD31+AI31+AN31+AS31</f>
        <v>8</v>
      </c>
      <c r="BD30" s="83">
        <f>IF(BC30=0,"10.000",BA30/(BA30+BC30)*10)</f>
        <v>5.7894736842105265</v>
      </c>
      <c r="BE30" s="105">
        <f>RANK(BF30,$BF$6:$BF$30)</f>
        <v>4</v>
      </c>
      <c r="BF30" s="38">
        <f>AW30*1000+AV30*100+AZ31*10+BD30</f>
        <v>8215.78947368421</v>
      </c>
    </row>
    <row r="31" spans="1:58" ht="14.25" customHeight="1" thickBot="1">
      <c r="A31" s="146" t="s">
        <v>200</v>
      </c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1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4</v>
      </c>
      <c r="X31" s="101" t="s">
        <v>28</v>
      </c>
      <c r="Y31" s="101">
        <f>AQ19</f>
        <v>2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1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G29" sqref="AG29"/>
    </sheetView>
  </sheetViews>
  <sheetFormatPr defaultRowHeight="13.5"/>
  <cols>
    <col min="1" max="1" width="13.125" style="140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129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>
        <v>3</v>
      </c>
      <c r="N6" s="67" t="s">
        <v>94</v>
      </c>
      <c r="O6" s="67">
        <v>0</v>
      </c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1</v>
      </c>
      <c r="AM6" s="67" t="s">
        <v>94</v>
      </c>
      <c r="AN6" s="67">
        <v>2</v>
      </c>
      <c r="AO6" s="30"/>
      <c r="AP6" s="28"/>
      <c r="AQ6" s="67"/>
      <c r="AR6" s="67" t="s">
        <v>94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4</v>
      </c>
      <c r="AY6" s="35" t="s">
        <v>31</v>
      </c>
      <c r="AZ6" s="35">
        <f>+E6+J6+O6+T6+Y6+AD6+AI6+AN6+AS6</f>
        <v>2</v>
      </c>
      <c r="BA6" s="37">
        <f>+C7+H7+M7+R7+W7+AB7+AG7+AL7+AQ7</f>
        <v>9</v>
      </c>
      <c r="BB6" s="35" t="s">
        <v>31</v>
      </c>
      <c r="BC6" s="36">
        <f>+E7+J7+O7+T7+Y7+AD7+AI7+AN7+AS7</f>
        <v>5</v>
      </c>
      <c r="BD6" s="83">
        <f>IF(BC6=0,"10.000",BA6/(BA6+BC6)*10)</f>
        <v>6.4285714285714288</v>
      </c>
      <c r="BE6" s="105">
        <f>RANK(BF6,$BF$6:$BF$30)</f>
        <v>8</v>
      </c>
      <c r="BF6" s="38">
        <f>AW6*1000+AV6*100+AZ7*10+BD6</f>
        <v>5126.4285714285716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>
        <v>6</v>
      </c>
      <c r="N7" s="68" t="s">
        <v>94</v>
      </c>
      <c r="O7" s="68">
        <v>1</v>
      </c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3</v>
      </c>
      <c r="AM7" s="68" t="s">
        <v>94</v>
      </c>
      <c r="AN7" s="68">
        <v>4</v>
      </c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2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130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/>
      <c r="X9" s="67" t="s">
        <v>28</v>
      </c>
      <c r="Y9" s="67"/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6</v>
      </c>
      <c r="AV9" s="35">
        <f>+C8+H8+M8+R8+W8+AB8+AG8+AL8+AQ8</f>
        <v>0</v>
      </c>
      <c r="AW9" s="36">
        <f>+AU9+AV9</f>
        <v>6</v>
      </c>
      <c r="AX9" s="35">
        <f>+C9+H9+M9+R9+W9+AB9+AG9+AL9+AQ9</f>
        <v>2</v>
      </c>
      <c r="AY9" s="35" t="s">
        <v>31</v>
      </c>
      <c r="AZ9" s="35">
        <f>+E9+J9+O9+T9+Y9+AD9+AI9+AN9+AS9</f>
        <v>7</v>
      </c>
      <c r="BA9" s="37">
        <f>+C10+H10+M10+R10+W10+AB10+AG10+AL10+AQ10</f>
        <v>5</v>
      </c>
      <c r="BB9" s="35" t="s">
        <v>31</v>
      </c>
      <c r="BC9" s="36">
        <f>+E10+J10+O10+T10+Y10+AD10+AI10+AN10+AS10</f>
        <v>15</v>
      </c>
      <c r="BD9" s="83">
        <f>IF(BC9=0,"10.000",BA9/(BA9+BC9)*10)</f>
        <v>2.5</v>
      </c>
      <c r="BE9" s="105">
        <f>RANK(BF9,$BF$6:$BF$30)</f>
        <v>6</v>
      </c>
      <c r="BF9" s="38">
        <f>AW9*1000+AV9*100+AZ10*10+BD9</f>
        <v>5952.5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2</v>
      </c>
      <c r="AC10" s="67" t="s">
        <v>28</v>
      </c>
      <c r="AD10" s="67">
        <v>4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2</v>
      </c>
      <c r="AR10" s="67" t="s">
        <v>28</v>
      </c>
      <c r="AS10" s="67">
        <v>5</v>
      </c>
      <c r="AT10" s="29" t="s">
        <v>30</v>
      </c>
      <c r="AU10" s="84"/>
      <c r="AV10" s="35"/>
      <c r="AW10" s="36"/>
      <c r="AX10" s="35"/>
      <c r="AY10" s="35"/>
      <c r="AZ10" s="87">
        <f>+AX9-AZ9</f>
        <v>-5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131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0</v>
      </c>
      <c r="X12" s="67" t="s">
        <v>28</v>
      </c>
      <c r="Y12" s="67">
        <v>3</v>
      </c>
      <c r="Z12" s="29"/>
      <c r="AA12" s="28"/>
      <c r="AB12" s="67"/>
      <c r="AC12" s="67" t="s">
        <v>28</v>
      </c>
      <c r="AD12" s="67"/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0</v>
      </c>
      <c r="AW12" s="36">
        <f>+AU12+AV12</f>
        <v>6</v>
      </c>
      <c r="AX12" s="35">
        <f>+C12+H12+M12+R12+W12+AB12+AG12+AL12+AQ12</f>
        <v>1</v>
      </c>
      <c r="AY12" s="35" t="s">
        <v>31</v>
      </c>
      <c r="AZ12" s="35">
        <f>+E12+J12+O12+T12+Y12+AD12+AI12+AN12+AS12</f>
        <v>8</v>
      </c>
      <c r="BA12" s="37">
        <f>+C13+H13+M13+R13+W13+AB13+AG13+AL13+AQ13</f>
        <v>6</v>
      </c>
      <c r="BB12" s="35" t="s">
        <v>31</v>
      </c>
      <c r="BC12" s="36">
        <f>+E13+J13+O13+T13+Y13+AD13+AI13+AN13+AS13</f>
        <v>17</v>
      </c>
      <c r="BD12" s="83">
        <f>IF(BC12=0,"10.000",BA12/(BA12+BC12)*10)</f>
        <v>2.6086956521739131</v>
      </c>
      <c r="BE12" s="105">
        <f>RANK(BF12,$BF$6:$BF$30)</f>
        <v>7</v>
      </c>
      <c r="BF12" s="38">
        <f>AW12*1000+AV12*100+AZ13*10+BD12</f>
        <v>5932.608695652174</v>
      </c>
    </row>
    <row r="13" spans="1:58" ht="14.25" customHeight="1">
      <c r="A13" s="39"/>
      <c r="B13" s="40" t="s">
        <v>29</v>
      </c>
      <c r="C13" s="52">
        <f>O7</f>
        <v>1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3</v>
      </c>
      <c r="X13" s="68" t="s">
        <v>28</v>
      </c>
      <c r="Y13" s="68">
        <v>6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2</v>
      </c>
      <c r="AH13" s="68" t="s">
        <v>28</v>
      </c>
      <c r="AI13" s="68">
        <v>5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-7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132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/>
      <c r="AH15" s="67" t="s">
        <v>28</v>
      </c>
      <c r="AI15" s="67"/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7</v>
      </c>
      <c r="AY15" s="35" t="s">
        <v>31</v>
      </c>
      <c r="AZ15" s="35">
        <f>+E15+J15+O15+T15+Y15+AD15+AI15+AN15+AS15</f>
        <v>2</v>
      </c>
      <c r="BA15" s="37">
        <f>+C16+H16+M16+R16+W16+AB16+AG16+AL16+AQ16</f>
        <v>14</v>
      </c>
      <c r="BB15" s="35" t="s">
        <v>31</v>
      </c>
      <c r="BC15" s="36">
        <f>+E16+J16+O16+T16+Y16+AD16+AI16+AN16+AS16</f>
        <v>6</v>
      </c>
      <c r="BD15" s="83">
        <f>IF(BC15=0,"10.000",BA15/(BA15+BC15)*10)</f>
        <v>7</v>
      </c>
      <c r="BE15" s="105">
        <f>RANK(BF15,$BF$6:$BF$30)</f>
        <v>3</v>
      </c>
      <c r="BF15" s="38">
        <f>AW15*1000+AV15*100+AZ16*10+BD15</f>
        <v>8257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1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5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133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3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6</v>
      </c>
      <c r="AY18" s="35" t="s">
        <v>31</v>
      </c>
      <c r="AZ18" s="35">
        <f>+E18+J18+O18+T18+Y18+AD18+AI18+AN18+AS18</f>
        <v>3</v>
      </c>
      <c r="BA18" s="37">
        <f>+C19+H19+M19+R19+W19+AB19+AG19+AL19+AQ19</f>
        <v>13</v>
      </c>
      <c r="BB18" s="35" t="s">
        <v>31</v>
      </c>
      <c r="BC18" s="36">
        <f>+E19+J19+O19+T19+Y19+AD19+AI19+AN19+AS19</f>
        <v>9</v>
      </c>
      <c r="BD18" s="83">
        <f>IF(BC18=0,"10.000",BA18/(BA18+BC18)*10)</f>
        <v>5.9090909090909092</v>
      </c>
      <c r="BE18" s="105">
        <f>RANK(BF18,$BF$6:$BF$30)</f>
        <v>4</v>
      </c>
      <c r="BF18" s="38">
        <f>AW18*1000+AV18*100+AZ19*10+BD18</f>
        <v>8235.9090909090901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6</v>
      </c>
      <c r="N19" s="52" t="s">
        <v>28</v>
      </c>
      <c r="O19" s="52">
        <f>W13</f>
        <v>3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4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5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1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1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142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2</v>
      </c>
      <c r="I21" s="46" t="s">
        <v>94</v>
      </c>
      <c r="J21" s="46">
        <f>AB9</f>
        <v>1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0</v>
      </c>
      <c r="S21" s="46" t="s">
        <v>94</v>
      </c>
      <c r="T21" s="46">
        <f>AB15</f>
        <v>3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1</v>
      </c>
      <c r="AM21" s="67" t="s">
        <v>94</v>
      </c>
      <c r="AN21" s="67">
        <v>2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4</v>
      </c>
      <c r="AV21" s="35">
        <f>+C20+H20+M20+R20+W20+AB20+AG20+AL20+AQ20</f>
        <v>1</v>
      </c>
      <c r="AW21" s="36">
        <f>+AU21+AV21</f>
        <v>5</v>
      </c>
      <c r="AX21" s="35">
        <f>+C21+H21+M21+R21+W21+AB21+AG21+AL21+AQ21</f>
        <v>3</v>
      </c>
      <c r="AY21" s="35" t="s">
        <v>31</v>
      </c>
      <c r="AZ21" s="35">
        <f>+E21+J21+O21+T21+Y21+AD21+AI21+AN21+AS21</f>
        <v>6</v>
      </c>
      <c r="BA21" s="37">
        <f>+C22+H22+M22+R22+W22+AB22+AG22+AL22+AQ22</f>
        <v>7</v>
      </c>
      <c r="BB21" s="35" t="s">
        <v>31</v>
      </c>
      <c r="BC21" s="36">
        <f>+E22+J22+O22+T22+Y22+AD22+AI22+AN22+AS22</f>
        <v>12</v>
      </c>
      <c r="BD21" s="83">
        <f>IF(BC21=0,"10.000",BA21/(BA21+BC21)*10)</f>
        <v>3.6842105263157894</v>
      </c>
      <c r="BE21" s="105">
        <f>RANK(BF21,$BF$6:$BF$30)</f>
        <v>9</v>
      </c>
      <c r="BF21" s="38">
        <f>AW21*1000+AV21*100+AZ22*10+BD21</f>
        <v>5073.6842105263158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4</v>
      </c>
      <c r="I22" s="52" t="s">
        <v>94</v>
      </c>
      <c r="J22" s="52">
        <f>AB10</f>
        <v>2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1</v>
      </c>
      <c r="S22" s="52" t="s">
        <v>94</v>
      </c>
      <c r="T22" s="52">
        <f>AB16</f>
        <v>6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2</v>
      </c>
      <c r="AM22" s="67" t="s">
        <v>94</v>
      </c>
      <c r="AN22" s="67">
        <v>4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-3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143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2</v>
      </c>
      <c r="N24" s="46" t="s">
        <v>94</v>
      </c>
      <c r="O24" s="46">
        <f>AG12</f>
        <v>1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2</v>
      </c>
      <c r="X24" s="46" t="s">
        <v>94</v>
      </c>
      <c r="Y24" s="46">
        <f>AG18</f>
        <v>1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2</v>
      </c>
      <c r="AR24" s="67" t="s">
        <v>94</v>
      </c>
      <c r="AS24" s="67">
        <v>1</v>
      </c>
      <c r="AT24" s="29"/>
      <c r="AU24" s="82">
        <f>+B23+G23+L23+Q23+V23+AA23+AF23+AK23+AP23</f>
        <v>6</v>
      </c>
      <c r="AV24" s="35">
        <f>+C23+H23+M23+R23+W23+AB23+AG23+AL23+AQ23</f>
        <v>3</v>
      </c>
      <c r="AW24" s="36">
        <f>+AU24+AV24</f>
        <v>9</v>
      </c>
      <c r="AX24" s="35">
        <f>+C24+H24+M24+R24+W24+AB24+AG24+AL24+AQ24</f>
        <v>6</v>
      </c>
      <c r="AY24" s="35" t="s">
        <v>31</v>
      </c>
      <c r="AZ24" s="35">
        <f>+E24+J24+O24+T24+Y24+AD24+AI24+AN24+AS24</f>
        <v>3</v>
      </c>
      <c r="BA24" s="37">
        <f>+C25+H25+M25+R25+W25+AB25+AG25+AL25+AQ25</f>
        <v>13</v>
      </c>
      <c r="BB24" s="35" t="s">
        <v>31</v>
      </c>
      <c r="BC24" s="36">
        <f>+E25+J25+O25+T25+Y25+AD25+AI25+AN25+AS25</f>
        <v>7</v>
      </c>
      <c r="BD24" s="83">
        <f>IF(BC24=0,"10.000",BA24/(BA24+BC24)*10)</f>
        <v>6.5</v>
      </c>
      <c r="BE24" s="105">
        <f>RANK(BF24,$BF$6:$BF$30)</f>
        <v>1</v>
      </c>
      <c r="BF24" s="38">
        <f>AW24*1000+AV24*100+AZ25*10+BD24</f>
        <v>9336.5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5</v>
      </c>
      <c r="N25" s="52" t="s">
        <v>94</v>
      </c>
      <c r="O25" s="52">
        <f>AG13</f>
        <v>2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4</v>
      </c>
      <c r="X25" s="52" t="s">
        <v>94</v>
      </c>
      <c r="Y25" s="52">
        <f>AG19</f>
        <v>2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4</v>
      </c>
      <c r="AR25" s="68" t="s">
        <v>94</v>
      </c>
      <c r="AS25" s="68">
        <v>3</v>
      </c>
      <c r="AT25" s="41" t="s">
        <v>95</v>
      </c>
      <c r="AU25" s="84"/>
      <c r="AV25" s="85"/>
      <c r="AW25" s="86"/>
      <c r="AX25" s="85"/>
      <c r="AY25" s="85"/>
      <c r="AZ25" s="87">
        <f>+AX24-AZ24</f>
        <v>3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144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3</v>
      </c>
      <c r="AW27" s="36">
        <f>+AU27+AV27</f>
        <v>9</v>
      </c>
      <c r="AX27" s="35">
        <f>+C27+H27+M27+R27+W27+AB27+AG27+AL27+AQ27</f>
        <v>6</v>
      </c>
      <c r="AY27" s="35" t="s">
        <v>31</v>
      </c>
      <c r="AZ27" s="35">
        <f>+E27+J27+O27+T27+Y27+AD27+AI27+AN27+AS27</f>
        <v>3</v>
      </c>
      <c r="BA27" s="37">
        <f>+C28+H28+M28+R28+W28+AB28+AG28+AL28+AQ28</f>
        <v>12</v>
      </c>
      <c r="BB27" s="35" t="s">
        <v>31</v>
      </c>
      <c r="BC27" s="36">
        <f>+E28+J28+O28+T28+Y28+AD28+AI28+AN28+AS28</f>
        <v>7</v>
      </c>
      <c r="BD27" s="83">
        <f>IF(BC27=0,"10.000",BA27/(BA27+BC27)*10)</f>
        <v>6.3157894736842106</v>
      </c>
      <c r="BE27" s="105">
        <f>RANK(BF27,$BF$6:$BF$30)</f>
        <v>2</v>
      </c>
      <c r="BF27" s="38">
        <f>AW27*1000+AV27*100+AZ28*10+BD27</f>
        <v>9336.3157894736851</v>
      </c>
    </row>
    <row r="28" spans="1:58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3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3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145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1</v>
      </c>
      <c r="AW30" s="36">
        <f>+AU30+AV30</f>
        <v>7</v>
      </c>
      <c r="AX30" s="35">
        <f>+C30+H30+M30+R30+W30+AB30+AG30+AL30+AQ30</f>
        <v>4</v>
      </c>
      <c r="AY30" s="35" t="s">
        <v>31</v>
      </c>
      <c r="AZ30" s="35">
        <f>+E30+J30+O30+T30+Y30+AD30+AI30+AN30+AS30</f>
        <v>5</v>
      </c>
      <c r="BA30" s="37">
        <f>+C31+H31+M31+R31+W31+AB31+AG31+AL31+AQ31</f>
        <v>10</v>
      </c>
      <c r="BB30" s="35" t="s">
        <v>31</v>
      </c>
      <c r="BC30" s="36">
        <f>+E31+J31+O31+T31+Y31+AD31+AI31+AN31+AS31</f>
        <v>11</v>
      </c>
      <c r="BD30" s="83">
        <f>IF(BC30=0,"10.000",BA30/(BA30+BC30)*10)</f>
        <v>4.7619047619047619</v>
      </c>
      <c r="BE30" s="105">
        <f>RANK(BF30,$BF$6:$BF$30)</f>
        <v>5</v>
      </c>
      <c r="BF30" s="38">
        <f>AW30*1000+AV30*100+AZ31*10+BD30</f>
        <v>7094.7619047619046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5</v>
      </c>
      <c r="I31" s="101" t="s">
        <v>28</v>
      </c>
      <c r="J31" s="101">
        <f>AQ10</f>
        <v>2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2</v>
      </c>
      <c r="X31" s="101" t="s">
        <v>28</v>
      </c>
      <c r="Y31" s="101">
        <f>AQ19</f>
        <v>5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3</v>
      </c>
      <c r="AH31" s="101" t="s">
        <v>28</v>
      </c>
      <c r="AI31" s="101">
        <f>AQ25</f>
        <v>4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-1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1"/>
      <c r="C33" s="70" t="s">
        <v>23</v>
      </c>
      <c r="BA33" s="4"/>
    </row>
    <row r="34" spans="1:53" ht="14.25" customHeight="1">
      <c r="A34" s="142"/>
      <c r="BA34" s="4"/>
    </row>
    <row r="35" spans="1:53" ht="14.25" customHeight="1">
      <c r="A35" s="143"/>
      <c r="C35" s="70" t="s">
        <v>24</v>
      </c>
      <c r="BA35" s="4"/>
    </row>
    <row r="36" spans="1:53" ht="14.25" customHeight="1">
      <c r="BA36" s="4"/>
    </row>
    <row r="37" spans="1:53" ht="14.25" customHeight="1">
      <c r="A37" s="14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N23" sqref="N23"/>
    </sheetView>
  </sheetViews>
  <sheetFormatPr defaultRowHeight="13.5"/>
  <cols>
    <col min="1" max="1" width="13.125" style="140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146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>
        <v>1</v>
      </c>
      <c r="N6" s="67" t="s">
        <v>94</v>
      </c>
      <c r="O6" s="67">
        <v>2</v>
      </c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3</v>
      </c>
      <c r="AM6" s="67" t="s">
        <v>94</v>
      </c>
      <c r="AN6" s="67">
        <v>0</v>
      </c>
      <c r="AO6" s="30"/>
      <c r="AP6" s="28"/>
      <c r="AQ6" s="67"/>
      <c r="AR6" s="67" t="s">
        <v>94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4</v>
      </c>
      <c r="AY6" s="35" t="s">
        <v>31</v>
      </c>
      <c r="AZ6" s="35">
        <f>+E6+J6+O6+T6+Y6+AD6+AI6+AN6+AS6</f>
        <v>2</v>
      </c>
      <c r="BA6" s="37">
        <f>+C7+H7+M7+R7+W7+AB7+AG7+AL7+AQ7</f>
        <v>8</v>
      </c>
      <c r="BB6" s="35" t="s">
        <v>31</v>
      </c>
      <c r="BC6" s="36">
        <f>+E7+J7+O7+T7+Y7+AD7+AI7+AN7+AS7</f>
        <v>5</v>
      </c>
      <c r="BD6" s="83">
        <f>IF(BC6=0,"10.000",BA6/(BA6+BC6)*10)</f>
        <v>6.1538461538461542</v>
      </c>
      <c r="BE6" s="105">
        <f>RANK(BF6,$BF$6:$BF$30)</f>
        <v>9</v>
      </c>
      <c r="BF6" s="38">
        <f>AW6*1000+AV6*100+AZ7*10+BD6</f>
        <v>5126.1538461538457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>
        <v>2</v>
      </c>
      <c r="N7" s="68" t="s">
        <v>94</v>
      </c>
      <c r="O7" s="68">
        <v>4</v>
      </c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6</v>
      </c>
      <c r="AM7" s="68" t="s">
        <v>94</v>
      </c>
      <c r="AN7" s="68">
        <v>1</v>
      </c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2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147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/>
      <c r="X9" s="67" t="s">
        <v>28</v>
      </c>
      <c r="Y9" s="67"/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6</v>
      </c>
      <c r="AY9" s="35" t="s">
        <v>31</v>
      </c>
      <c r="AZ9" s="35">
        <f>+E9+J9+O9+T9+Y9+AD9+AI9+AN9+AS9</f>
        <v>3</v>
      </c>
      <c r="BA9" s="37">
        <f>+C10+H10+M10+R10+W10+AB10+AG10+AL10+AQ10</f>
        <v>13</v>
      </c>
      <c r="BB9" s="35" t="s">
        <v>31</v>
      </c>
      <c r="BC9" s="36">
        <f>+E10+J10+O10+T10+Y10+AD10+AI10+AN10+AS10</f>
        <v>8</v>
      </c>
      <c r="BD9" s="83">
        <f>IF(BC9=0,"10.000",BA9/(BA9+BC9)*10)</f>
        <v>6.1904761904761907</v>
      </c>
      <c r="BE9" s="105">
        <f>RANK(BF9,$BF$6:$BF$30)</f>
        <v>3</v>
      </c>
      <c r="BF9" s="38">
        <f>AW9*1000+AV9*100+AZ10*10+BD9</f>
        <v>8236.1904761904771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3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6</v>
      </c>
      <c r="AC10" s="67" t="s">
        <v>28</v>
      </c>
      <c r="AD10" s="67">
        <v>0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3</v>
      </c>
      <c r="AR10" s="67" t="s">
        <v>28</v>
      </c>
      <c r="AS10" s="67">
        <v>5</v>
      </c>
      <c r="AT10" s="29" t="s">
        <v>30</v>
      </c>
      <c r="AU10" s="84"/>
      <c r="AV10" s="35"/>
      <c r="AW10" s="36"/>
      <c r="AX10" s="35"/>
      <c r="AY10" s="35"/>
      <c r="AZ10" s="87">
        <f>+AX9-AZ9</f>
        <v>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148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3</v>
      </c>
      <c r="X12" s="67" t="s">
        <v>28</v>
      </c>
      <c r="Y12" s="67">
        <v>0</v>
      </c>
      <c r="Z12" s="29"/>
      <c r="AA12" s="28"/>
      <c r="AB12" s="67"/>
      <c r="AC12" s="67" t="s">
        <v>28</v>
      </c>
      <c r="AD12" s="67"/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2</v>
      </c>
      <c r="AW12" s="36">
        <f>+AU12+AV12</f>
        <v>8</v>
      </c>
      <c r="AX12" s="35">
        <f>+C12+H12+M12+R12+W12+AB12+AG12+AL12+AQ12</f>
        <v>6</v>
      </c>
      <c r="AY12" s="35" t="s">
        <v>31</v>
      </c>
      <c r="AZ12" s="35">
        <f>+E12+J12+O12+T12+Y12+AD12+AI12+AN12+AS12</f>
        <v>3</v>
      </c>
      <c r="BA12" s="37">
        <f>+C13+H13+M13+R13+W13+AB13+AG13+AL13+AQ13</f>
        <v>12</v>
      </c>
      <c r="BB12" s="35" t="s">
        <v>31</v>
      </c>
      <c r="BC12" s="36">
        <f>+E13+J13+O13+T13+Y13+AD13+AI13+AN13+AS13</f>
        <v>6</v>
      </c>
      <c r="BD12" s="83">
        <f>IF(BC12=0,"10.000",BA12/(BA12+BC12)*10)</f>
        <v>6.6666666666666661</v>
      </c>
      <c r="BE12" s="105">
        <f>RANK(BF12,$BF$6:$BF$30)</f>
        <v>2</v>
      </c>
      <c r="BF12" s="38">
        <f>AW12*1000+AV12*100+AZ13*10+BD12</f>
        <v>8236.6666666666661</v>
      </c>
    </row>
    <row r="13" spans="1:58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6</v>
      </c>
      <c r="X13" s="68" t="s">
        <v>28</v>
      </c>
      <c r="Y13" s="68">
        <v>0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2</v>
      </c>
      <c r="AH13" s="68" t="s">
        <v>28</v>
      </c>
      <c r="AI13" s="68">
        <v>4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149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13</v>
      </c>
      <c r="BB15" s="35" t="s">
        <v>31</v>
      </c>
      <c r="BC15" s="36">
        <f>+E16+J16+O16+T16+Y16+AD16+AI16+AN16+AS16</f>
        <v>8</v>
      </c>
      <c r="BD15" s="83">
        <f>IF(BC15=0,"10.000",BA15/(BA15+BC15)*10)</f>
        <v>6.1904761904761907</v>
      </c>
      <c r="BE15" s="105">
        <f>RANK(BF15,$BF$6:$BF$30)</f>
        <v>3</v>
      </c>
      <c r="BF15" s="38">
        <f>AW15*1000+AV15*100+AZ16*10+BD15</f>
        <v>8236.1904761904771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3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2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150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6</v>
      </c>
      <c r="AV18" s="35">
        <f>+C17+H17+M17+R17+W17+AB17+AG17+AL17+AQ17</f>
        <v>0</v>
      </c>
      <c r="AW18" s="36">
        <f>+AU18+AV18</f>
        <v>6</v>
      </c>
      <c r="AX18" s="35">
        <f>+C18+H18+M18+R18+W18+AB18+AG18+AL18+AQ18</f>
        <v>2</v>
      </c>
      <c r="AY18" s="35" t="s">
        <v>31</v>
      </c>
      <c r="AZ18" s="35">
        <f>+E18+J18+O18+T18+Y18+AD18+AI18+AN18+AS18</f>
        <v>7</v>
      </c>
      <c r="BA18" s="37">
        <f>+C19+H19+M19+R19+W19+AB19+AG19+AL19+AQ19</f>
        <v>4</v>
      </c>
      <c r="BB18" s="35" t="s">
        <v>31</v>
      </c>
      <c r="BC18" s="36">
        <f>+E19+J19+O19+T19+Y19+AD19+AI19+AN19+AS19</f>
        <v>14</v>
      </c>
      <c r="BD18" s="83">
        <f>IF(BC18=0,"10.000",BA18/(BA18+BC18)*10)</f>
        <v>2.2222222222222223</v>
      </c>
      <c r="BE18" s="105">
        <f>RANK(BF18,$BF$6:$BF$30)</f>
        <v>7</v>
      </c>
      <c r="BF18" s="38">
        <f>AW18*1000+AV18*100+AZ19*10+BD18</f>
        <v>5952.2222222222226</v>
      </c>
    </row>
    <row r="19" spans="1:58" ht="14.25" customHeight="1">
      <c r="A19" s="39" t="s">
        <v>90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4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-5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151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0</v>
      </c>
      <c r="I21" s="46" t="s">
        <v>94</v>
      </c>
      <c r="J21" s="46">
        <f>AB9</f>
        <v>3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0</v>
      </c>
      <c r="S21" s="46" t="s">
        <v>94</v>
      </c>
      <c r="T21" s="46">
        <f>AB15</f>
        <v>3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0</v>
      </c>
      <c r="AM21" s="67" t="s">
        <v>94</v>
      </c>
      <c r="AN21" s="67">
        <v>3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6</v>
      </c>
      <c r="AV21" s="35">
        <f>+C20+H20+M20+R20+W20+AB20+AG20+AL20+AQ20</f>
        <v>0</v>
      </c>
      <c r="AW21" s="36">
        <f>+AU21+AV21</f>
        <v>6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9</v>
      </c>
      <c r="BA21" s="37">
        <f>+C22+H22+M22+R22+W22+AB22+AG22+AL22+AQ22</f>
        <v>3</v>
      </c>
      <c r="BB21" s="35" t="s">
        <v>31</v>
      </c>
      <c r="BC21" s="36">
        <f>+E22+J22+O22+T22+Y22+AD22+AI22+AN22+AS22</f>
        <v>18</v>
      </c>
      <c r="BD21" s="83">
        <f>IF(BC21=0,"10.000",BA21/(BA21+BC21)*10)</f>
        <v>1.4285714285714284</v>
      </c>
      <c r="BE21" s="105">
        <f>RANK(BF21,$BF$6:$BF$30)</f>
        <v>8</v>
      </c>
      <c r="BF21" s="38">
        <f>AW21*1000+AV21*100+AZ22*10+BD21</f>
        <v>5911.4285714285716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0</v>
      </c>
      <c r="I22" s="52" t="s">
        <v>94</v>
      </c>
      <c r="J22" s="52">
        <f>AB10</f>
        <v>6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2</v>
      </c>
      <c r="S22" s="52" t="s">
        <v>94</v>
      </c>
      <c r="T22" s="52">
        <f>AB16</f>
        <v>6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1</v>
      </c>
      <c r="AM22" s="67" t="s">
        <v>94</v>
      </c>
      <c r="AN22" s="67">
        <v>6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-9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152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2</v>
      </c>
      <c r="N24" s="46" t="s">
        <v>94</v>
      </c>
      <c r="O24" s="46">
        <f>AG12</f>
        <v>1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2</v>
      </c>
      <c r="X24" s="46" t="s">
        <v>94</v>
      </c>
      <c r="Y24" s="46">
        <f>AG18</f>
        <v>1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1</v>
      </c>
      <c r="AR24" s="67" t="s">
        <v>94</v>
      </c>
      <c r="AS24" s="67">
        <v>2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5</v>
      </c>
      <c r="AY24" s="35" t="s">
        <v>31</v>
      </c>
      <c r="AZ24" s="35">
        <f>+E24+J24+O24+T24+Y24+AD24+AI24+AN24+AS24</f>
        <v>4</v>
      </c>
      <c r="BA24" s="37">
        <f>+C25+H25+M25+R25+W25+AB25+AG25+AL25+AQ25</f>
        <v>10</v>
      </c>
      <c r="BB24" s="35" t="s">
        <v>31</v>
      </c>
      <c r="BC24" s="36">
        <f>+E25+J25+O25+T25+Y25+AD25+AI25+AN25+AS25</f>
        <v>8</v>
      </c>
      <c r="BD24" s="83">
        <f>IF(BC24=0,"10.000",BA24/(BA24+BC24)*10)</f>
        <v>5.5555555555555554</v>
      </c>
      <c r="BE24" s="105">
        <f>RANK(BF24,$BF$6:$BF$30)</f>
        <v>5</v>
      </c>
      <c r="BF24" s="38">
        <f>AW24*1000+AV24*100+AZ25*10+BD24</f>
        <v>8215.5555555555547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4</v>
      </c>
      <c r="N25" s="52" t="s">
        <v>94</v>
      </c>
      <c r="O25" s="52">
        <f>AG13</f>
        <v>2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4</v>
      </c>
      <c r="X25" s="52" t="s">
        <v>94</v>
      </c>
      <c r="Y25" s="52">
        <f>AG19</f>
        <v>2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2</v>
      </c>
      <c r="AR25" s="68" t="s">
        <v>94</v>
      </c>
      <c r="AS25" s="68">
        <v>4</v>
      </c>
      <c r="AT25" s="41" t="s">
        <v>95</v>
      </c>
      <c r="AU25" s="84"/>
      <c r="AV25" s="85"/>
      <c r="AW25" s="86"/>
      <c r="AX25" s="85"/>
      <c r="AY25" s="85"/>
      <c r="AZ25" s="87">
        <f>+AX24-AZ24</f>
        <v>1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153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1</v>
      </c>
      <c r="AW27" s="36">
        <f>+AU27+AV27</f>
        <v>7</v>
      </c>
      <c r="AX27" s="35">
        <f>+C27+H27+M27+R27+W27+AB27+AG27+AL27+AQ27</f>
        <v>4</v>
      </c>
      <c r="AY27" s="35" t="s">
        <v>31</v>
      </c>
      <c r="AZ27" s="35">
        <f>+E27+J27+O27+T27+Y27+AD27+AI27+AN27+AS27</f>
        <v>5</v>
      </c>
      <c r="BA27" s="37">
        <f>+C28+H28+M28+R28+W28+AB28+AG28+AL28+AQ28</f>
        <v>9</v>
      </c>
      <c r="BB27" s="35" t="s">
        <v>31</v>
      </c>
      <c r="BC27" s="36">
        <f>+E28+J28+O28+T28+Y28+AD28+AI28+AN28+AS28</f>
        <v>11</v>
      </c>
      <c r="BD27" s="83">
        <f>IF(BC27=0,"10.000",BA27/(BA27+BC27)*10)</f>
        <v>4.5</v>
      </c>
      <c r="BE27" s="105">
        <f>RANK(BF27,$BF$6:$BF$30)</f>
        <v>6</v>
      </c>
      <c r="BF27" s="38">
        <f>AW27*1000+AV27*100+AZ28*10+BD27</f>
        <v>7094.5</v>
      </c>
    </row>
    <row r="28" spans="1:58" ht="14.25" customHeight="1">
      <c r="A28" s="39"/>
      <c r="B28" s="40" t="s">
        <v>29</v>
      </c>
      <c r="C28" s="52">
        <f>AN7</f>
        <v>1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1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-1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18" t="s">
        <v>154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3</v>
      </c>
      <c r="AW30" s="36">
        <f>+AU30+AV30</f>
        <v>9</v>
      </c>
      <c r="AX30" s="35">
        <f>+C30+H30+M30+R30+W30+AB30+AG30+AL30+AQ30</f>
        <v>6</v>
      </c>
      <c r="AY30" s="35" t="s">
        <v>31</v>
      </c>
      <c r="AZ30" s="35">
        <f>+E30+J30+O30+T30+Y30+AD30+AI30+AN30+AS30</f>
        <v>3</v>
      </c>
      <c r="BA30" s="37">
        <f>+C31+H31+M31+R31+W31+AB31+AG31+AL31+AQ31</f>
        <v>13</v>
      </c>
      <c r="BB30" s="35" t="s">
        <v>31</v>
      </c>
      <c r="BC30" s="36">
        <f>+E31+J31+O31+T31+Y31+AD31+AI31+AN31+AS31</f>
        <v>7</v>
      </c>
      <c r="BD30" s="83">
        <f>IF(BC30=0,"10.000",BA30/(BA30+BC30)*10)</f>
        <v>6.5</v>
      </c>
      <c r="BE30" s="105">
        <f>RANK(BF30,$BF$6:$BF$30)</f>
        <v>1</v>
      </c>
      <c r="BF30" s="38">
        <f>AW30*1000+AV30*100+AZ31*10+BD30</f>
        <v>9336.5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5</v>
      </c>
      <c r="I31" s="101" t="s">
        <v>28</v>
      </c>
      <c r="J31" s="101">
        <f>AQ10</f>
        <v>3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4</v>
      </c>
      <c r="X31" s="101" t="s">
        <v>28</v>
      </c>
      <c r="Y31" s="101">
        <f>AQ19</f>
        <v>2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4</v>
      </c>
      <c r="AH31" s="101" t="s">
        <v>28</v>
      </c>
      <c r="AI31" s="101">
        <f>AQ25</f>
        <v>2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1"/>
      <c r="C33" s="70" t="s">
        <v>23</v>
      </c>
      <c r="BA33" s="4"/>
    </row>
    <row r="34" spans="1:53" ht="14.25" customHeight="1">
      <c r="A34" s="142"/>
      <c r="BA34" s="4"/>
    </row>
    <row r="35" spans="1:53" ht="14.25" customHeight="1">
      <c r="A35" s="143"/>
      <c r="C35" s="70" t="s">
        <v>24</v>
      </c>
      <c r="BA35" s="4"/>
    </row>
    <row r="36" spans="1:53" ht="14.25" customHeight="1">
      <c r="BA36" s="4"/>
    </row>
    <row r="37" spans="1:53" ht="14.25" customHeight="1">
      <c r="A37" s="14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20" sqref="A20"/>
    </sheetView>
  </sheetViews>
  <sheetFormatPr defaultRowHeight="13.5"/>
  <cols>
    <col min="1" max="1" width="13.125" style="140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155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>
        <v>1</v>
      </c>
      <c r="N6" s="67" t="s">
        <v>197</v>
      </c>
      <c r="O6" s="67">
        <v>2</v>
      </c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2</v>
      </c>
      <c r="AM6" s="67" t="s">
        <v>94</v>
      </c>
      <c r="AN6" s="67">
        <v>1</v>
      </c>
      <c r="AO6" s="30"/>
      <c r="AP6" s="28"/>
      <c r="AQ6" s="67"/>
      <c r="AR6" s="67" t="s">
        <v>94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3</v>
      </c>
      <c r="AY6" s="35" t="s">
        <v>31</v>
      </c>
      <c r="AZ6" s="35">
        <f>+E6+J6+O6+T6+Y6+AD6+AI6+AN6+AS6</f>
        <v>3</v>
      </c>
      <c r="BA6" s="37">
        <f>+C7+H7+M7+R7+W7+AB7+AG7+AL7+AQ7</f>
        <v>8</v>
      </c>
      <c r="BB6" s="35" t="s">
        <v>31</v>
      </c>
      <c r="BC6" s="36">
        <f>+E7+J7+O7+T7+Y7+AD7+AI7+AN7+AS7</f>
        <v>7</v>
      </c>
      <c r="BD6" s="83">
        <f>IF(BC6=0,"10.000",BA6/(BA6+BC6)*10)</f>
        <v>5.333333333333333</v>
      </c>
      <c r="BE6" s="105">
        <f>RANK(BF6,$BF$6:$BF$30)</f>
        <v>8</v>
      </c>
      <c r="BF6" s="38">
        <f>AW6*1000+AV6*100+AZ7*10+BD6</f>
        <v>5105.333333333333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>
        <v>4</v>
      </c>
      <c r="N7" s="68" t="s">
        <v>94</v>
      </c>
      <c r="O7" s="68">
        <v>4</v>
      </c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4</v>
      </c>
      <c r="AM7" s="68" t="s">
        <v>94</v>
      </c>
      <c r="AN7" s="68">
        <v>3</v>
      </c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156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3</v>
      </c>
      <c r="S9" s="67" t="s">
        <v>28</v>
      </c>
      <c r="T9" s="67">
        <v>0</v>
      </c>
      <c r="U9" s="29"/>
      <c r="V9" s="28"/>
      <c r="W9" s="67"/>
      <c r="X9" s="67" t="s">
        <v>28</v>
      </c>
      <c r="Y9" s="67"/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6</v>
      </c>
      <c r="AY9" s="35" t="s">
        <v>31</v>
      </c>
      <c r="AZ9" s="35">
        <f>+E9+J9+O9+T9+Y9+AD9+AI9+AN9+AS9</f>
        <v>3</v>
      </c>
      <c r="BA9" s="37">
        <f>+C10+H10+M10+R10+W10+AB10+AG10+AL10+AQ10</f>
        <v>12</v>
      </c>
      <c r="BB9" s="35" t="s">
        <v>31</v>
      </c>
      <c r="BC9" s="36">
        <f>+E10+J10+O10+T10+Y10+AD10+AI10+AN10+AS10</f>
        <v>6</v>
      </c>
      <c r="BD9" s="83">
        <f>IF(BC9=0,"10.000",BA9/(BA9+BC9)*10)</f>
        <v>6.6666666666666661</v>
      </c>
      <c r="BE9" s="105">
        <f>RANK(BF9,$BF$6:$BF$30)</f>
        <v>4</v>
      </c>
      <c r="BF9" s="38">
        <f>AW9*1000+AV9*100+AZ10*10+BD9</f>
        <v>8236.6666666666661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6</v>
      </c>
      <c r="S10" s="67" t="s">
        <v>28</v>
      </c>
      <c r="T10" s="67">
        <v>0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2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53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/>
      <c r="AC12" s="67" t="s">
        <v>28</v>
      </c>
      <c r="AD12" s="67"/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3</v>
      </c>
      <c r="AW12" s="36">
        <f>+AU12+AV12</f>
        <v>9</v>
      </c>
      <c r="AX12" s="35">
        <f>+C12+H12+M12+R12+W12+AB12+AG12+AL12+AQ12</f>
        <v>6</v>
      </c>
      <c r="AY12" s="35" t="s">
        <v>31</v>
      </c>
      <c r="AZ12" s="35">
        <f>+E12+J12+O12+T12+Y12+AD12+AI12+AN12+AS12</f>
        <v>3</v>
      </c>
      <c r="BA12" s="37">
        <f>+C13+H13+M13+R13+W13+AB13+AG13+AL13+AQ13</f>
        <v>12</v>
      </c>
      <c r="BB12" s="35" t="s">
        <v>31</v>
      </c>
      <c r="BC12" s="36">
        <f>+E13+J13+O13+T13+Y13+AD13+AI13+AN13+AS13</f>
        <v>10</v>
      </c>
      <c r="BD12" s="83">
        <f>IF(BC12=0,"10.000",BA12/(BA12+BC12)*10)</f>
        <v>5.4545454545454541</v>
      </c>
      <c r="BE12" s="105">
        <f>RANK(BF12,$BF$6:$BF$30)</f>
        <v>2</v>
      </c>
      <c r="BF12" s="38">
        <f>AW12*1000+AV12*100+AZ13*10+BD12</f>
        <v>9335.454545454546</v>
      </c>
    </row>
    <row r="13" spans="1:58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4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4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0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0</v>
      </c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0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157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3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/>
      <c r="AH15" s="67" t="s">
        <v>28</v>
      </c>
      <c r="AI15" s="67"/>
      <c r="AJ15" s="29"/>
      <c r="AK15" s="28"/>
      <c r="AL15" s="67">
        <v>0</v>
      </c>
      <c r="AM15" s="67" t="s">
        <v>28</v>
      </c>
      <c r="AN15" s="67">
        <v>3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31</v>
      </c>
      <c r="AZ15" s="35">
        <f>+E15+J15+O15+T15+Y15+AD15+AI15+AN15+AS15</f>
        <v>9</v>
      </c>
      <c r="BA15" s="37">
        <f>+C16+H16+M16+R16+W16+AB16+AG16+AL16+AQ16</f>
        <v>0</v>
      </c>
      <c r="BB15" s="35" t="s">
        <v>31</v>
      </c>
      <c r="BC15" s="36">
        <f>+E16+J16+O16+T16+Y16+AD16+AI16+AN16+AS16</f>
        <v>18</v>
      </c>
      <c r="BD15" s="83">
        <f>IF(BC15=0,"10.000",BA15/(BA15+BC15)*10)</f>
        <v>0</v>
      </c>
      <c r="BE15" s="105">
        <f>RANK(BF15,$BF$6:$BF$30)</f>
        <v>9</v>
      </c>
      <c r="BF15" s="38">
        <f>AW15*1000+AV15*100+AZ16*10+BD15</f>
        <v>-90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6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0</v>
      </c>
      <c r="AC16" s="67" t="s">
        <v>28</v>
      </c>
      <c r="AD16" s="67">
        <v>6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0</v>
      </c>
      <c r="AM16" s="67" t="s">
        <v>28</v>
      </c>
      <c r="AN16" s="67">
        <v>6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-9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182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6</v>
      </c>
      <c r="AV18" s="35">
        <f>+C17+H17+M17+R17+W17+AB17+AG17+AL17+AQ17</f>
        <v>0</v>
      </c>
      <c r="AW18" s="36">
        <f>+AU18+AV18</f>
        <v>6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10</v>
      </c>
      <c r="BB18" s="35" t="s">
        <v>31</v>
      </c>
      <c r="BC18" s="36">
        <f>+E19+J19+O19+T19+Y19+AD19+AI19+AN19+AS19</f>
        <v>12</v>
      </c>
      <c r="BD18" s="83">
        <f>IF(BC18=0,"10.000",BA18/(BA18+BC18)*10)</f>
        <v>4.545454545454545</v>
      </c>
      <c r="BE18" s="105">
        <f>RANK(BF18,$BF$6:$BF$30)</f>
        <v>7</v>
      </c>
      <c r="BF18" s="38">
        <f>AW18*1000+AV18*100+AZ19*10+BD18</f>
        <v>5974.545454545455</v>
      </c>
    </row>
    <row r="19" spans="1:58" ht="14.25" customHeight="1">
      <c r="A19" s="39" t="s">
        <v>198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4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158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1</v>
      </c>
      <c r="I21" s="46" t="s">
        <v>94</v>
      </c>
      <c r="J21" s="46">
        <f>AB9</f>
        <v>2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3</v>
      </c>
      <c r="S21" s="46" t="s">
        <v>94</v>
      </c>
      <c r="T21" s="46">
        <f>AB15</f>
        <v>0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1</v>
      </c>
      <c r="AM21" s="67" t="s">
        <v>94</v>
      </c>
      <c r="AN21" s="67">
        <v>2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5</v>
      </c>
      <c r="AY21" s="35" t="s">
        <v>31</v>
      </c>
      <c r="AZ21" s="35">
        <f>+E21+J21+O21+T21+Y21+AD21+AI21+AN21+AS21</f>
        <v>4</v>
      </c>
      <c r="BA21" s="37">
        <f>+C22+H22+M22+R22+W22+AB22+AG22+AL22+AQ22</f>
        <v>10</v>
      </c>
      <c r="BB21" s="35" t="s">
        <v>31</v>
      </c>
      <c r="BC21" s="36">
        <f>+E22+J22+O22+T22+Y22+AD22+AI22+AN22+AS22</f>
        <v>8</v>
      </c>
      <c r="BD21" s="83">
        <f>IF(BC21=0,"10.000",BA21/(BA21+BC21)*10)</f>
        <v>5.5555555555555554</v>
      </c>
      <c r="BE21" s="105">
        <f>RANK(BF21,$BF$6:$BF$30)</f>
        <v>5</v>
      </c>
      <c r="BF21" s="38">
        <f>AW21*1000+AV21*100+AZ22*10+BD21</f>
        <v>7115.5555555555557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2</v>
      </c>
      <c r="I22" s="52" t="s">
        <v>94</v>
      </c>
      <c r="J22" s="52">
        <f>AB10</f>
        <v>4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6</v>
      </c>
      <c r="S22" s="52" t="s">
        <v>94</v>
      </c>
      <c r="T22" s="52">
        <f>AB16</f>
        <v>0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2</v>
      </c>
      <c r="AM22" s="67" t="s">
        <v>94</v>
      </c>
      <c r="AN22" s="67">
        <v>4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1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159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1</v>
      </c>
      <c r="N24" s="46" t="s">
        <v>94</v>
      </c>
      <c r="O24" s="46">
        <f>AG12</f>
        <v>2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2</v>
      </c>
      <c r="X24" s="46" t="s">
        <v>94</v>
      </c>
      <c r="Y24" s="46">
        <f>AG18</f>
        <v>1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1</v>
      </c>
      <c r="AR24" s="67" t="s">
        <v>94</v>
      </c>
      <c r="AS24" s="67">
        <v>2</v>
      </c>
      <c r="AT24" s="29"/>
      <c r="AU24" s="82">
        <f>+B23+G23+L23+Q23+V23+AA23+AF23+AK23+AP23</f>
        <v>6</v>
      </c>
      <c r="AV24" s="35">
        <f>+C23+H23+M23+R23+W23+AB23+AG23+AL23+AQ23</f>
        <v>1</v>
      </c>
      <c r="AW24" s="36">
        <f>+AU24+AV24</f>
        <v>7</v>
      </c>
      <c r="AX24" s="35">
        <f>+C24+H24+M24+R24+W24+AB24+AG24+AL24+AQ24</f>
        <v>4</v>
      </c>
      <c r="AY24" s="35" t="s">
        <v>31</v>
      </c>
      <c r="AZ24" s="35">
        <f>+E24+J24+O24+T24+Y24+AD24+AI24+AN24+AS24</f>
        <v>5</v>
      </c>
      <c r="BA24" s="37">
        <f>+C25+H25+M25+R25+W25+AB25+AG25+AL25+AQ25</f>
        <v>9</v>
      </c>
      <c r="BB24" s="35" t="s">
        <v>31</v>
      </c>
      <c r="BC24" s="36">
        <f>+E25+J25+O25+T25+Y25+AD25+AI25+AN25+AS25</f>
        <v>13</v>
      </c>
      <c r="BD24" s="83">
        <f>IF(BC24=0,"10.000",BA24/(BA24+BC24)*10)</f>
        <v>4.0909090909090908</v>
      </c>
      <c r="BE24" s="105">
        <f>RANK(BF24,$BF$6:$BF$30)</f>
        <v>6</v>
      </c>
      <c r="BF24" s="38">
        <f>AW24*1000+AV24*100+AZ25*10+BD24</f>
        <v>7094.090909090909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2</v>
      </c>
      <c r="N25" s="52" t="s">
        <v>94</v>
      </c>
      <c r="O25" s="52">
        <f>AG13</f>
        <v>4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4</v>
      </c>
      <c r="X25" s="52" t="s">
        <v>94</v>
      </c>
      <c r="Y25" s="52">
        <f>AG19</f>
        <v>4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3</v>
      </c>
      <c r="AR25" s="68" t="s">
        <v>94</v>
      </c>
      <c r="AS25" s="68">
        <v>5</v>
      </c>
      <c r="AT25" s="41" t="s">
        <v>95</v>
      </c>
      <c r="AU25" s="84"/>
      <c r="AV25" s="85"/>
      <c r="AW25" s="86"/>
      <c r="AX25" s="85"/>
      <c r="AY25" s="85"/>
      <c r="AZ25" s="87">
        <f>+AX24-AZ24</f>
        <v>-1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160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3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2</v>
      </c>
      <c r="AW27" s="36">
        <f>+AU27+AV27</f>
        <v>8</v>
      </c>
      <c r="AX27" s="35">
        <f>+C27+H27+M27+R27+W27+AB27+AG27+AL27+AQ27</f>
        <v>6</v>
      </c>
      <c r="AY27" s="35" t="s">
        <v>31</v>
      </c>
      <c r="AZ27" s="35">
        <f>+E27+J27+O27+T27+Y27+AD27+AI27+AN27+AS27</f>
        <v>3</v>
      </c>
      <c r="BA27" s="37">
        <f>+C28+H28+M28+R28+W28+AB28+AG28+AL28+AQ28</f>
        <v>13</v>
      </c>
      <c r="BB27" s="35" t="s">
        <v>31</v>
      </c>
      <c r="BC27" s="36">
        <f>+E28+J28+O28+T28+Y28+AD28+AI28+AN28+AS28</f>
        <v>6</v>
      </c>
      <c r="BD27" s="83">
        <f>IF(BC27=0,"10.000",BA27/(BA27+BC27)*10)</f>
        <v>6.8421052631578947</v>
      </c>
      <c r="BE27" s="105">
        <f>RANK(BF27,$BF$6:$BF$30)</f>
        <v>3</v>
      </c>
      <c r="BF27" s="38">
        <f>AW27*1000+AV27*100+AZ28*10+BD27</f>
        <v>8236.8421052631584</v>
      </c>
    </row>
    <row r="28" spans="1:58" ht="14.25" customHeight="1">
      <c r="A28" s="39"/>
      <c r="B28" s="40" t="s">
        <v>29</v>
      </c>
      <c r="C28" s="52">
        <f>AN7</f>
        <v>3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6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3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161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3</v>
      </c>
      <c r="AW30" s="36">
        <f>+AU30+AV30</f>
        <v>9</v>
      </c>
      <c r="AX30" s="35">
        <f>+C30+H30+M30+R30+W30+AB30+AG30+AL30+AQ30</f>
        <v>6</v>
      </c>
      <c r="AY30" s="35" t="s">
        <v>31</v>
      </c>
      <c r="AZ30" s="35">
        <f>+E30+J30+O30+T30+Y30+AD30+AI30+AN30+AS30</f>
        <v>3</v>
      </c>
      <c r="BA30" s="37">
        <f>+C31+H31+M31+R31+W31+AB31+AG31+AL31+AQ31</f>
        <v>13</v>
      </c>
      <c r="BB30" s="35" t="s">
        <v>31</v>
      </c>
      <c r="BC30" s="36">
        <f>+E31+J31+O31+T31+Y31+AD31+AI31+AN31+AS31</f>
        <v>7</v>
      </c>
      <c r="BD30" s="83">
        <f>IF(BC30=0,"10.000",BA30/(BA30+BC30)*10)</f>
        <v>6.5</v>
      </c>
      <c r="BE30" s="105">
        <f>RANK(BF30,$BF$6:$BF$30)</f>
        <v>1</v>
      </c>
      <c r="BF30" s="38">
        <f>AW30*1000+AV30*100+AZ31*10+BD30</f>
        <v>9336.5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4</v>
      </c>
      <c r="I31" s="101" t="s">
        <v>28</v>
      </c>
      <c r="J31" s="101">
        <f>AQ10</f>
        <v>2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4</v>
      </c>
      <c r="X31" s="101" t="s">
        <v>28</v>
      </c>
      <c r="Y31" s="101">
        <f>AQ19</f>
        <v>2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5</v>
      </c>
      <c r="AH31" s="101" t="s">
        <v>28</v>
      </c>
      <c r="AI31" s="101">
        <f>AQ25</f>
        <v>3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1"/>
      <c r="C33" s="70" t="s">
        <v>23</v>
      </c>
      <c r="BA33" s="4"/>
    </row>
    <row r="34" spans="1:53" ht="14.25" customHeight="1">
      <c r="A34" s="142"/>
      <c r="BA34" s="4"/>
    </row>
    <row r="35" spans="1:53" ht="14.25" customHeight="1">
      <c r="A35" s="143"/>
      <c r="C35" s="70" t="s">
        <v>24</v>
      </c>
      <c r="BA35" s="4"/>
    </row>
    <row r="36" spans="1:53" ht="14.25" customHeight="1">
      <c r="BA36" s="4"/>
    </row>
    <row r="37" spans="1:53" ht="14.25" customHeight="1">
      <c r="A37" s="14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H29" sqref="AH29"/>
    </sheetView>
  </sheetViews>
  <sheetFormatPr defaultRowHeight="13.5"/>
  <cols>
    <col min="1" max="1" width="13.125" style="140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162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>
        <v>1</v>
      </c>
      <c r="N6" s="67" t="s">
        <v>94</v>
      </c>
      <c r="O6" s="67">
        <v>2</v>
      </c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2</v>
      </c>
      <c r="AM6" s="67" t="s">
        <v>94</v>
      </c>
      <c r="AN6" s="67">
        <v>1</v>
      </c>
      <c r="AO6" s="30"/>
      <c r="AP6" s="28"/>
      <c r="AQ6" s="67"/>
      <c r="AR6" s="67" t="s">
        <v>94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3</v>
      </c>
      <c r="AY6" s="35" t="s">
        <v>31</v>
      </c>
      <c r="AZ6" s="35">
        <f>+E6+J6+O6+T6+Y6+AD6+AI6+AN6+AS6</f>
        <v>3</v>
      </c>
      <c r="BA6" s="37">
        <f>+C7+H7+M7+R7+W7+AB7+AG7+AL7+AQ7</f>
        <v>6</v>
      </c>
      <c r="BB6" s="35" t="s">
        <v>31</v>
      </c>
      <c r="BC6" s="36">
        <f>+E7+J7+O7+T7+Y7+AD7+AI7+AN7+AS7</f>
        <v>6</v>
      </c>
      <c r="BD6" s="83">
        <f>IF(BC6=0,"10.000",BA6/(BA6+BC6)*10)</f>
        <v>5</v>
      </c>
      <c r="BE6" s="105">
        <f>RANK(BF6,$BF$6:$BF$30)</f>
        <v>8</v>
      </c>
      <c r="BF6" s="38">
        <f>AW6*1000+AV6*100+AZ7*10+BD6</f>
        <v>5105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>
        <v>2</v>
      </c>
      <c r="N7" s="68" t="s">
        <v>94</v>
      </c>
      <c r="O7" s="68">
        <v>4</v>
      </c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4</v>
      </c>
      <c r="AM7" s="68" t="s">
        <v>94</v>
      </c>
      <c r="AN7" s="68">
        <v>2</v>
      </c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1</v>
      </c>
      <c r="R8" s="63"/>
      <c r="S8" s="29"/>
      <c r="T8" s="45"/>
      <c r="U8" s="29"/>
      <c r="V8" s="59"/>
      <c r="W8" s="63"/>
      <c r="X8" s="29"/>
      <c r="Y8" s="45"/>
      <c r="Z8" s="29"/>
      <c r="AA8" s="59">
        <v>1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163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/>
      <c r="X9" s="67" t="s">
        <v>28</v>
      </c>
      <c r="Y9" s="67"/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4</v>
      </c>
      <c r="AV9" s="35">
        <f>+C8+H8+M8+R8+W8+AB8+AG8+AL8+AQ8</f>
        <v>1</v>
      </c>
      <c r="AW9" s="36">
        <f>+AU9+AV9</f>
        <v>5</v>
      </c>
      <c r="AX9" s="35">
        <f>+C9+H9+M9+R9+W9+AB9+AG9+AL9+AQ9</f>
        <v>3</v>
      </c>
      <c r="AY9" s="35" t="s">
        <v>31</v>
      </c>
      <c r="AZ9" s="35">
        <f>+E9+J9+O9+T9+Y9+AD9+AI9+AN9+AS9</f>
        <v>6</v>
      </c>
      <c r="BA9" s="37">
        <f>+C10+H10+M10+R10+W10+AB10+AG10+AL10+AQ10</f>
        <v>8</v>
      </c>
      <c r="BB9" s="35" t="s">
        <v>31</v>
      </c>
      <c r="BC9" s="36">
        <f>+E10+J10+O10+T10+Y10+AD10+AI10+AN10+AS10</f>
        <v>13</v>
      </c>
      <c r="BD9" s="83">
        <f>IF(BC9=0,"10.000",BA9/(BA9+BC9)*10)</f>
        <v>3.8095238095238093</v>
      </c>
      <c r="BE9" s="105">
        <f>RANK(BF9,$BF$6:$BF$30)</f>
        <v>9</v>
      </c>
      <c r="BF9" s="38">
        <f>AW9*1000+AV9*100+AZ10*10+BD9</f>
        <v>5073.8095238095239</v>
      </c>
    </row>
    <row r="10" spans="1:58" ht="14.25" customHeight="1">
      <c r="A10" s="8" t="s">
        <v>164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3</v>
      </c>
      <c r="S10" s="67" t="s">
        <v>28</v>
      </c>
      <c r="T10" s="67">
        <v>5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1</v>
      </c>
      <c r="AC10" s="67" t="s">
        <v>28</v>
      </c>
      <c r="AD10" s="67">
        <v>6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-3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165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/>
      <c r="AC12" s="67" t="s">
        <v>28</v>
      </c>
      <c r="AD12" s="67"/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3</v>
      </c>
      <c r="AW12" s="36">
        <f>+AU12+AV12</f>
        <v>9</v>
      </c>
      <c r="AX12" s="35">
        <f>+C12+H12+M12+R12+W12+AB12+AG12+AL12+AQ12</f>
        <v>6</v>
      </c>
      <c r="AY12" s="35" t="s">
        <v>31</v>
      </c>
      <c r="AZ12" s="35">
        <f>+E12+J12+O12+T12+Y12+AD12+AI12+AN12+AS12</f>
        <v>3</v>
      </c>
      <c r="BA12" s="37">
        <f>+C13+H13+M13+R13+W13+AB13+AG13+AL13+AQ13</f>
        <v>12</v>
      </c>
      <c r="BB12" s="35" t="s">
        <v>31</v>
      </c>
      <c r="BC12" s="36">
        <f>+E13+J13+O13+T13+Y13+AD13+AI13+AN13+AS13</f>
        <v>6</v>
      </c>
      <c r="BD12" s="83">
        <f>IF(BC12=0,"10.000",BA12/(BA12+BC12)*10)</f>
        <v>6.6666666666666661</v>
      </c>
      <c r="BE12" s="105">
        <f>RANK(BF12,$BF$6:$BF$30)</f>
        <v>1</v>
      </c>
      <c r="BF12" s="38">
        <f>AW12*1000+AV12*100+AZ13*10+BD12</f>
        <v>9336.6666666666661</v>
      </c>
    </row>
    <row r="13" spans="1:58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2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166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3</v>
      </c>
      <c r="AW15" s="36">
        <f>+AU15+AV15</f>
        <v>9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14</v>
      </c>
      <c r="BB15" s="35" t="s">
        <v>31</v>
      </c>
      <c r="BC15" s="36">
        <f>+E16+J16+O16+T16+Y16+AD16+AI16+AN16+AS16</f>
        <v>7</v>
      </c>
      <c r="BD15" s="83">
        <f>IF(BC15=0,"10.000",BA15/(BA15+BC15)*10)</f>
        <v>6.6666666666666661</v>
      </c>
      <c r="BE15" s="105">
        <f>RANK(BF15,$BF$6:$BF$30)</f>
        <v>1</v>
      </c>
      <c r="BF15" s="38">
        <f>AW15*1000+AV15*100+AZ16*10+BD15</f>
        <v>9336.6666666666661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5</v>
      </c>
      <c r="I16" s="52" t="s">
        <v>28</v>
      </c>
      <c r="J16" s="52">
        <f>R10</f>
        <v>3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4</v>
      </c>
      <c r="AC16" s="67" t="s">
        <v>28</v>
      </c>
      <c r="AD16" s="67">
        <v>2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5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167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4</v>
      </c>
      <c r="AY18" s="35" t="s">
        <v>31</v>
      </c>
      <c r="AZ18" s="35">
        <f>+E18+J18+O18+T18+Y18+AD18+AI18+AN18+AS18</f>
        <v>5</v>
      </c>
      <c r="BA18" s="37">
        <f>+C19+H19+M19+R19+W19+AB19+AG19+AL19+AQ19</f>
        <v>8</v>
      </c>
      <c r="BB18" s="35" t="s">
        <v>31</v>
      </c>
      <c r="BC18" s="36">
        <f>+E19+J19+O19+T19+Y19+AD19+AI19+AN19+AS19</f>
        <v>10</v>
      </c>
      <c r="BD18" s="83">
        <f>IF(BC18=0,"10.000",BA18/(BA18+BC18)*10)</f>
        <v>4.4444444444444446</v>
      </c>
      <c r="BE18" s="105">
        <f>RANK(BF18,$BF$6:$BF$30)</f>
        <v>5</v>
      </c>
      <c r="BF18" s="38">
        <f>AW18*1000+AV18*100+AZ19*10+BD18</f>
        <v>7094.4444444444443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168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3</v>
      </c>
      <c r="I21" s="46" t="s">
        <v>94</v>
      </c>
      <c r="J21" s="46">
        <f>AB9</f>
        <v>0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1</v>
      </c>
      <c r="S21" s="46" t="s">
        <v>94</v>
      </c>
      <c r="T21" s="46">
        <f>AB15</f>
        <v>2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3</v>
      </c>
      <c r="AM21" s="67" t="s">
        <v>94</v>
      </c>
      <c r="AN21" s="67">
        <v>0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6</v>
      </c>
      <c r="AV21" s="35">
        <f>+C20+H20+M20+R20+W20+AB20+AG20+AL20+AQ20</f>
        <v>2</v>
      </c>
      <c r="AW21" s="36">
        <f>+AU21+AV21</f>
        <v>8</v>
      </c>
      <c r="AX21" s="35">
        <f>+C21+H21+M21+R21+W21+AB21+AG21+AL21+AQ21</f>
        <v>7</v>
      </c>
      <c r="AY21" s="35" t="s">
        <v>31</v>
      </c>
      <c r="AZ21" s="35">
        <f>+E21+J21+O21+T21+Y21+AD21+AI21+AN21+AS21</f>
        <v>2</v>
      </c>
      <c r="BA21" s="37">
        <f>+C22+H22+M22+R22+W22+AB22+AG22+AL22+AQ22</f>
        <v>14</v>
      </c>
      <c r="BB21" s="35" t="s">
        <v>31</v>
      </c>
      <c r="BC21" s="36">
        <f>+E22+J22+O22+T22+Y22+AD22+AI22+AN22+AS22</f>
        <v>5</v>
      </c>
      <c r="BD21" s="83">
        <f>IF(BC21=0,"10.000",BA21/(BA21+BC21)*10)</f>
        <v>7.3684210526315788</v>
      </c>
      <c r="BE21" s="105">
        <f>RANK(BF21,$BF$6:$BF$30)</f>
        <v>3</v>
      </c>
      <c r="BF21" s="38">
        <f>AW21*1000+AV21*100+AZ22*10+BD21</f>
        <v>8257.3684210526317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6</v>
      </c>
      <c r="I22" s="52" t="s">
        <v>94</v>
      </c>
      <c r="J22" s="52">
        <f>AB10</f>
        <v>1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2</v>
      </c>
      <c r="S22" s="52" t="s">
        <v>94</v>
      </c>
      <c r="T22" s="52">
        <f>AB16</f>
        <v>4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6</v>
      </c>
      <c r="AM22" s="67" t="s">
        <v>94</v>
      </c>
      <c r="AN22" s="67">
        <v>0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5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169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1</v>
      </c>
      <c r="N24" s="46" t="s">
        <v>94</v>
      </c>
      <c r="O24" s="46">
        <f>AG12</f>
        <v>2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1</v>
      </c>
      <c r="X24" s="46" t="s">
        <v>94</v>
      </c>
      <c r="Y24" s="46">
        <f>AG18</f>
        <v>2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0</v>
      </c>
      <c r="AR24" s="67" t="s">
        <v>94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2</v>
      </c>
      <c r="AY24" s="35" t="s">
        <v>31</v>
      </c>
      <c r="AZ24" s="35">
        <f>+E24+J24+O24+T24+Y24+AD24+AI24+AN24+AS24</f>
        <v>7</v>
      </c>
      <c r="BA24" s="37">
        <f>+C25+H25+M25+R25+W25+AB25+AG25+AL25+AQ25</f>
        <v>6</v>
      </c>
      <c r="BB24" s="35" t="s">
        <v>31</v>
      </c>
      <c r="BC24" s="36">
        <f>+E25+J25+O25+T25+Y25+AD25+AI25+AN25+AS25</f>
        <v>14</v>
      </c>
      <c r="BD24" s="83">
        <f>IF(BC24=0,"10.000",BA24/(BA24+BC24)*10)</f>
        <v>3</v>
      </c>
      <c r="BE24" s="105">
        <f>RANK(BF24,$BF$6:$BF$30)</f>
        <v>6</v>
      </c>
      <c r="BF24" s="38">
        <f>AW24*1000+AV24*100+AZ25*10+BD24</f>
        <v>5953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2</v>
      </c>
      <c r="N25" s="52" t="s">
        <v>94</v>
      </c>
      <c r="O25" s="52">
        <f>AG13</f>
        <v>4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2</v>
      </c>
      <c r="X25" s="52" t="s">
        <v>94</v>
      </c>
      <c r="Y25" s="52">
        <f>AG19</f>
        <v>4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2</v>
      </c>
      <c r="AR25" s="68" t="s">
        <v>94</v>
      </c>
      <c r="AS25" s="68">
        <v>6</v>
      </c>
      <c r="AT25" s="41" t="s">
        <v>95</v>
      </c>
      <c r="AU25" s="84"/>
      <c r="AV25" s="85"/>
      <c r="AW25" s="86"/>
      <c r="AX25" s="85"/>
      <c r="AY25" s="85"/>
      <c r="AZ25" s="87">
        <f>+AX24-AZ24</f>
        <v>-5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170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3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0</v>
      </c>
      <c r="AW27" s="36">
        <f>+AU27+AV27</f>
        <v>6</v>
      </c>
      <c r="AX27" s="35">
        <f>+C27+H27+M27+R27+W27+AB27+AG27+AL27+AQ27</f>
        <v>2</v>
      </c>
      <c r="AY27" s="35" t="s">
        <v>31</v>
      </c>
      <c r="AZ27" s="35">
        <f>+E27+J27+O27+T27+Y27+AD27+AI27+AN27+AS27</f>
        <v>7</v>
      </c>
      <c r="BA27" s="37">
        <f>+C28+H28+M28+R28+W28+AB28+AG28+AL28+AQ28</f>
        <v>4</v>
      </c>
      <c r="BB27" s="35" t="s">
        <v>31</v>
      </c>
      <c r="BC27" s="36">
        <f>+E28+J28+O28+T28+Y28+AD28+AI28+AN28+AS28</f>
        <v>15</v>
      </c>
      <c r="BD27" s="83">
        <f>IF(BC27=0,"10.000",BA27/(BA27+BC27)*10)</f>
        <v>2.1052631578947367</v>
      </c>
      <c r="BE27" s="105">
        <f>RANK(BF27,$BF$6:$BF$30)</f>
        <v>7</v>
      </c>
      <c r="BF27" s="38">
        <f>AW27*1000+AV27*100+AZ28*10+BD27</f>
        <v>5952.105263157895</v>
      </c>
    </row>
    <row r="28" spans="1:58" ht="14.25" customHeight="1">
      <c r="A28" s="39"/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5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6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-5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171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6</v>
      </c>
      <c r="AY30" s="35" t="s">
        <v>31</v>
      </c>
      <c r="AZ30" s="35">
        <f>+E30+J30+O30+T30+Y30+AD30+AI30+AN30+AS30</f>
        <v>3</v>
      </c>
      <c r="BA30" s="37">
        <f>+C31+H31+M31+R31+W31+AB31+AG31+AL31+AQ31</f>
        <v>12</v>
      </c>
      <c r="BB30" s="35" t="s">
        <v>31</v>
      </c>
      <c r="BC30" s="36">
        <f>+E31+J31+O31+T31+Y31+AD31+AI31+AN31+AS31</f>
        <v>8</v>
      </c>
      <c r="BD30" s="83">
        <f>IF(BC30=0,"10.000",BA30/(BA30+BC30)*10)</f>
        <v>6</v>
      </c>
      <c r="BE30" s="105">
        <f>RANK(BF30,$BF$6:$BF$30)</f>
        <v>4</v>
      </c>
      <c r="BF30" s="38">
        <f>AW30*1000+AV30*100+AZ31*10+BD30</f>
        <v>8236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2</v>
      </c>
      <c r="I31" s="101" t="s">
        <v>28</v>
      </c>
      <c r="J31" s="101">
        <f>AQ10</f>
        <v>4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4</v>
      </c>
      <c r="X31" s="101" t="s">
        <v>28</v>
      </c>
      <c r="Y31" s="101">
        <f>AQ19</f>
        <v>2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2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1"/>
      <c r="C33" s="70" t="s">
        <v>23</v>
      </c>
      <c r="BA33" s="4"/>
    </row>
    <row r="34" spans="1:53" ht="14.25" customHeight="1">
      <c r="A34" s="142"/>
      <c r="BA34" s="4"/>
    </row>
    <row r="35" spans="1:53" ht="14.25" customHeight="1">
      <c r="A35" s="143"/>
      <c r="C35" s="70" t="s">
        <v>24</v>
      </c>
      <c r="BA35" s="4"/>
    </row>
    <row r="36" spans="1:53" ht="14.25" customHeight="1">
      <c r="BA36" s="4"/>
    </row>
    <row r="37" spans="1:53" ht="14.25" customHeight="1">
      <c r="A37" s="14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C5" sqref="AC5"/>
    </sheetView>
  </sheetViews>
  <sheetFormatPr defaultRowHeight="13.5"/>
  <cols>
    <col min="1" max="1" width="13.125" style="140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172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>
        <v>2</v>
      </c>
      <c r="N6" s="67" t="s">
        <v>94</v>
      </c>
      <c r="O6" s="67">
        <v>1</v>
      </c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2</v>
      </c>
      <c r="AM6" s="67" t="s">
        <v>94</v>
      </c>
      <c r="AN6" s="67">
        <v>1</v>
      </c>
      <c r="AO6" s="30"/>
      <c r="AP6" s="28"/>
      <c r="AQ6" s="67"/>
      <c r="AR6" s="67" t="s">
        <v>94</v>
      </c>
      <c r="AS6" s="67"/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4</v>
      </c>
      <c r="AY6" s="35" t="s">
        <v>31</v>
      </c>
      <c r="AZ6" s="35">
        <f>+E6+J6+O6+T6+Y6+AD6+AI6+AN6+AS6</f>
        <v>2</v>
      </c>
      <c r="BA6" s="37">
        <f>+C7+H7+M7+R7+W7+AB7+AG7+AL7+AQ7</f>
        <v>10</v>
      </c>
      <c r="BB6" s="35" t="s">
        <v>31</v>
      </c>
      <c r="BC6" s="36">
        <f>+E7+J7+O7+T7+Y7+AD7+AI7+AN7+AS7</f>
        <v>5</v>
      </c>
      <c r="BD6" s="83">
        <f>IF(BC6=0,"10.000",BA6/(BA6+BC6)*10)</f>
        <v>6.6666666666666661</v>
      </c>
      <c r="BE6" s="105">
        <f>RANK(BF6,$BF$6:$BF$30)</f>
        <v>7</v>
      </c>
      <c r="BF6" s="38">
        <f>AW6*1000+AV6*100+AZ7*10+BD6</f>
        <v>6226.666666666667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>
        <v>5</v>
      </c>
      <c r="N7" s="68" t="s">
        <v>94</v>
      </c>
      <c r="O7" s="68">
        <v>3</v>
      </c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5</v>
      </c>
      <c r="AM7" s="68" t="s">
        <v>94</v>
      </c>
      <c r="AN7" s="68">
        <v>2</v>
      </c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2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0</v>
      </c>
      <c r="R8" s="63"/>
      <c r="S8" s="29"/>
      <c r="T8" s="45"/>
      <c r="U8" s="29"/>
      <c r="V8" s="59"/>
      <c r="W8" s="63"/>
      <c r="X8" s="29"/>
      <c r="Y8" s="45"/>
      <c r="Z8" s="29"/>
      <c r="AA8" s="59">
        <v>0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0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173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/>
      <c r="X9" s="67" t="s">
        <v>28</v>
      </c>
      <c r="Y9" s="67"/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0</v>
      </c>
      <c r="AR9" s="67" t="s">
        <v>28</v>
      </c>
      <c r="AS9" s="67">
        <v>3</v>
      </c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31</v>
      </c>
      <c r="AZ9" s="35">
        <f>+E9+J9+O9+T9+Y9+AD9+AI9+AN9+AS9</f>
        <v>9</v>
      </c>
      <c r="BA9" s="37">
        <f>+C10+H10+M10+R10+W10+AB10+AG10+AL10+AQ10</f>
        <v>0</v>
      </c>
      <c r="BB9" s="35" t="s">
        <v>31</v>
      </c>
      <c r="BC9" s="36">
        <f>+E10+J10+O10+T10+Y10+AD10+AI10+AN10+AS10</f>
        <v>18</v>
      </c>
      <c r="BD9" s="83">
        <f>IF(BC9=0,"10.000",BA9/(BA9+BC9)*10)</f>
        <v>0</v>
      </c>
      <c r="BE9" s="105">
        <f>RANK(BF9,$BF$6:$BF$30)</f>
        <v>9</v>
      </c>
      <c r="BF9" s="38">
        <f>AW9*1000+AV9*100+AZ10*10+BD9</f>
        <v>-90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0</v>
      </c>
      <c r="S10" s="67" t="s">
        <v>28</v>
      </c>
      <c r="T10" s="67">
        <v>6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0</v>
      </c>
      <c r="AC10" s="67" t="s">
        <v>28</v>
      </c>
      <c r="AD10" s="67">
        <v>6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0</v>
      </c>
      <c r="AR10" s="67" t="s">
        <v>28</v>
      </c>
      <c r="AS10" s="67">
        <v>6</v>
      </c>
      <c r="AT10" s="29" t="s">
        <v>30</v>
      </c>
      <c r="AU10" s="84"/>
      <c r="AV10" s="35"/>
      <c r="AW10" s="36"/>
      <c r="AX10" s="35"/>
      <c r="AY10" s="35"/>
      <c r="AZ10" s="87">
        <f>+AX9-AZ9</f>
        <v>-9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118</v>
      </c>
      <c r="B12" s="28"/>
      <c r="C12" s="46">
        <f>O6</f>
        <v>1</v>
      </c>
      <c r="D12" s="29" t="s">
        <v>28</v>
      </c>
      <c r="E12" s="46">
        <f>M6</f>
        <v>2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/>
      <c r="AC12" s="67" t="s">
        <v>28</v>
      </c>
      <c r="AD12" s="67"/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1</v>
      </c>
      <c r="AW12" s="36">
        <f>+AU12+AV12</f>
        <v>7</v>
      </c>
      <c r="AX12" s="35">
        <f>+C12+H12+M12+R12+W12+AB12+AG12+AL12+AQ12</f>
        <v>4</v>
      </c>
      <c r="AY12" s="35" t="s">
        <v>31</v>
      </c>
      <c r="AZ12" s="35">
        <f>+E12+J12+O12+T12+Y12+AD12+AI12+AN12+AS12</f>
        <v>5</v>
      </c>
      <c r="BA12" s="37">
        <f>+C13+H13+M13+R13+W13+AB13+AG13+AL13+AQ13</f>
        <v>9</v>
      </c>
      <c r="BB12" s="35" t="s">
        <v>31</v>
      </c>
      <c r="BC12" s="36">
        <f>+E13+J13+O13+T13+Y13+AD13+AI13+AN13+AS13</f>
        <v>12</v>
      </c>
      <c r="BD12" s="83">
        <f>IF(BC12=0,"10.000",BA12/(BA12+BC12)*10)</f>
        <v>4.2857142857142856</v>
      </c>
      <c r="BE12" s="105">
        <f>RANK(BF12,$BF$6:$BF$30)</f>
        <v>6</v>
      </c>
      <c r="BF12" s="38">
        <f>AW12*1000+AV12*100+AZ13*10+BD12</f>
        <v>7094.2857142857147</v>
      </c>
    </row>
    <row r="13" spans="1:58" ht="14.25" customHeight="1">
      <c r="A13" s="39" t="s">
        <v>174</v>
      </c>
      <c r="B13" s="40" t="s">
        <v>29</v>
      </c>
      <c r="C13" s="52">
        <f>O7</f>
        <v>3</v>
      </c>
      <c r="D13" s="41" t="s">
        <v>28</v>
      </c>
      <c r="E13" s="52">
        <f>M7</f>
        <v>5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2</v>
      </c>
      <c r="X13" s="68" t="s">
        <v>28</v>
      </c>
      <c r="Y13" s="68">
        <v>5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-1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175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/>
      <c r="AH15" s="67" t="s">
        <v>28</v>
      </c>
      <c r="AI15" s="67"/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12</v>
      </c>
      <c r="BB15" s="35" t="s">
        <v>31</v>
      </c>
      <c r="BC15" s="36">
        <f>+E16+J16+O16+T16+Y16+AD16+AI16+AN16+AS16</f>
        <v>8</v>
      </c>
      <c r="BD15" s="83">
        <f>IF(BC15=0,"10.000",BA15/(BA15+BC15)*10)</f>
        <v>6</v>
      </c>
      <c r="BE15" s="105">
        <f>RANK(BF15,$BF$6:$BF$30)</f>
        <v>2</v>
      </c>
      <c r="BF15" s="38">
        <f>AW15*1000+AV15*100+AZ16*10+BD15</f>
        <v>8236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4</v>
      </c>
      <c r="AC16" s="67" t="s">
        <v>28</v>
      </c>
      <c r="AD16" s="67">
        <v>3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2</v>
      </c>
      <c r="AM16" s="67" t="s">
        <v>28</v>
      </c>
      <c r="AN16" s="67">
        <v>5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176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0</v>
      </c>
      <c r="AR18" s="67" t="s">
        <v>28</v>
      </c>
      <c r="AS18" s="67">
        <v>3</v>
      </c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4</v>
      </c>
      <c r="AY18" s="35" t="s">
        <v>31</v>
      </c>
      <c r="AZ18" s="35">
        <f>+E18+J18+O18+T18+Y18+AD18+AI18+AN18+AS18</f>
        <v>5</v>
      </c>
      <c r="BA18" s="37">
        <f>+C19+H19+M19+R19+W19+AB19+AG19+AL19+AQ19</f>
        <v>9</v>
      </c>
      <c r="BB18" s="35" t="s">
        <v>31</v>
      </c>
      <c r="BC18" s="36">
        <f>+E19+J19+O19+T19+Y19+AD19+AI19+AN19+AS19</f>
        <v>10</v>
      </c>
      <c r="BD18" s="83">
        <f>IF(BC18=0,"10.000",BA18/(BA18+BC18)*10)</f>
        <v>4.7368421052631575</v>
      </c>
      <c r="BE18" s="105">
        <f>RANK(BF18,$BF$6:$BF$30)</f>
        <v>4</v>
      </c>
      <c r="BF18" s="38">
        <f>AW18*1000+AV18*100+AZ19*10+BD18</f>
        <v>8194.7368421052633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5</v>
      </c>
      <c r="N19" s="52" t="s">
        <v>28</v>
      </c>
      <c r="O19" s="52">
        <f>W13</f>
        <v>2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0</v>
      </c>
      <c r="AR19" s="68" t="s">
        <v>28</v>
      </c>
      <c r="AS19" s="68">
        <v>6</v>
      </c>
      <c r="AT19" s="41" t="s">
        <v>30</v>
      </c>
      <c r="AU19" s="84"/>
      <c r="AV19" s="85"/>
      <c r="AW19" s="86"/>
      <c r="AX19" s="85"/>
      <c r="AY19" s="85"/>
      <c r="AZ19" s="87">
        <f>+AX18-AZ18</f>
        <v>-1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92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3</v>
      </c>
      <c r="I21" s="46" t="s">
        <v>94</v>
      </c>
      <c r="J21" s="46">
        <f>AB9</f>
        <v>0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1</v>
      </c>
      <c r="S21" s="46" t="s">
        <v>94</v>
      </c>
      <c r="T21" s="46">
        <f>AB15</f>
        <v>2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0</v>
      </c>
      <c r="AM21" s="67" t="s">
        <v>94</v>
      </c>
      <c r="AN21" s="67">
        <v>3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6</v>
      </c>
      <c r="AV21" s="35">
        <f>+C20+H20+M20+R20+W20+AB20+AG20+AL20+AQ20</f>
        <v>1</v>
      </c>
      <c r="AW21" s="36">
        <f>+AU21+AV21</f>
        <v>7</v>
      </c>
      <c r="AX21" s="35">
        <f>+C21+H21+M21+R21+W21+AB21+AG21+AL21+AQ21</f>
        <v>4</v>
      </c>
      <c r="AY21" s="35" t="s">
        <v>31</v>
      </c>
      <c r="AZ21" s="35">
        <f>+E21+J21+O21+T21+Y21+AD21+AI21+AN21+AS21</f>
        <v>5</v>
      </c>
      <c r="BA21" s="37">
        <f>+C22+H22+M22+R22+W22+AB22+AG22+AL22+AQ22</f>
        <v>11</v>
      </c>
      <c r="BB21" s="35" t="s">
        <v>31</v>
      </c>
      <c r="BC21" s="36">
        <f>+E22+J22+O22+T22+Y22+AD22+AI22+AN22+AS22</f>
        <v>10</v>
      </c>
      <c r="BD21" s="83">
        <f>IF(BC21=0,"10.000",BA21/(BA21+BC21)*10)</f>
        <v>5.2380952380952381</v>
      </c>
      <c r="BE21" s="105">
        <f>RANK(BF21,$BF$6:$BF$30)</f>
        <v>5</v>
      </c>
      <c r="BF21" s="38">
        <f>AW21*1000+AV21*100+AZ22*10+BD21</f>
        <v>7095.2380952380954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6</v>
      </c>
      <c r="I22" s="52" t="s">
        <v>94</v>
      </c>
      <c r="J22" s="52">
        <f>AB10</f>
        <v>0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3</v>
      </c>
      <c r="S22" s="52" t="s">
        <v>94</v>
      </c>
      <c r="T22" s="52">
        <f>AB16</f>
        <v>4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2</v>
      </c>
      <c r="AM22" s="67" t="s">
        <v>94</v>
      </c>
      <c r="AN22" s="67">
        <v>6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-1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0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177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1</v>
      </c>
      <c r="N24" s="46" t="s">
        <v>94</v>
      </c>
      <c r="O24" s="46">
        <f>AG12</f>
        <v>2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1</v>
      </c>
      <c r="X24" s="46" t="s">
        <v>94</v>
      </c>
      <c r="Y24" s="46">
        <f>AG18</f>
        <v>2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0</v>
      </c>
      <c r="AR24" s="67" t="s">
        <v>94</v>
      </c>
      <c r="AS24" s="67">
        <v>3</v>
      </c>
      <c r="AT24" s="29"/>
      <c r="AU24" s="82">
        <f>+B23+G23+L23+Q23+V23+AA23+AF23+AK23+AP23</f>
        <v>4</v>
      </c>
      <c r="AV24" s="35">
        <f>+C23+H23+M23+R23+W23+AB23+AG23+AL23+AQ23</f>
        <v>0</v>
      </c>
      <c r="AW24" s="36">
        <f>+AU24+AV24</f>
        <v>4</v>
      </c>
      <c r="AX24" s="35">
        <f>+C24+H24+M24+R24+W24+AB24+AG24+AL24+AQ24</f>
        <v>2</v>
      </c>
      <c r="AY24" s="35" t="s">
        <v>31</v>
      </c>
      <c r="AZ24" s="35">
        <f>+E24+J24+O24+T24+Y24+AD24+AI24+AN24+AS24</f>
        <v>7</v>
      </c>
      <c r="BA24" s="37">
        <f>+C25+H25+M25+R25+W25+AB25+AG25+AL25+AQ25</f>
        <v>4</v>
      </c>
      <c r="BB24" s="35" t="s">
        <v>31</v>
      </c>
      <c r="BC24" s="36">
        <f>+E25+J25+O25+T25+Y25+AD25+AI25+AN25+AS25</f>
        <v>14</v>
      </c>
      <c r="BD24" s="83">
        <f>IF(BC24=0,"10.000",BA24/(BA24+BC24)*10)</f>
        <v>2.2222222222222223</v>
      </c>
      <c r="BE24" s="105">
        <f>RANK(BF24,$BF$6:$BF$30)</f>
        <v>8</v>
      </c>
      <c r="BF24" s="38">
        <f>AW24*1000+AV24*100+AZ25*10+BD24</f>
        <v>3952.2222222222222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2</v>
      </c>
      <c r="N25" s="52" t="s">
        <v>94</v>
      </c>
      <c r="O25" s="52">
        <f>AG13</f>
        <v>4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2</v>
      </c>
      <c r="X25" s="52" t="s">
        <v>94</v>
      </c>
      <c r="Y25" s="52">
        <f>AG19</f>
        <v>4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0</v>
      </c>
      <c r="AR25" s="68" t="s">
        <v>94</v>
      </c>
      <c r="AS25" s="68">
        <v>6</v>
      </c>
      <c r="AT25" s="41" t="s">
        <v>95</v>
      </c>
      <c r="AU25" s="84"/>
      <c r="AV25" s="85"/>
      <c r="AW25" s="86"/>
      <c r="AX25" s="85"/>
      <c r="AY25" s="85"/>
      <c r="AZ25" s="87">
        <f>+AX24-AZ24</f>
        <v>-5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178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2</v>
      </c>
      <c r="AW27" s="36">
        <f>+AU27+AV27</f>
        <v>8</v>
      </c>
      <c r="AX27" s="35">
        <f>+C27+H27+M27+R27+W27+AB27+AG27+AL27+AQ27</f>
        <v>6</v>
      </c>
      <c r="AY27" s="35" t="s">
        <v>31</v>
      </c>
      <c r="AZ27" s="35">
        <f>+E27+J27+O27+T27+Y27+AD27+AI27+AN27+AS27</f>
        <v>3</v>
      </c>
      <c r="BA27" s="37">
        <f>+C28+H28+M28+R28+W28+AB28+AG28+AL28+AQ28</f>
        <v>13</v>
      </c>
      <c r="BB27" s="35" t="s">
        <v>31</v>
      </c>
      <c r="BC27" s="36">
        <f>+E28+J28+O28+T28+Y28+AD28+AI28+AN28+AS28</f>
        <v>9</v>
      </c>
      <c r="BD27" s="83">
        <f>IF(BC27=0,"10.000",BA27/(BA27+BC27)*10)</f>
        <v>5.9090909090909092</v>
      </c>
      <c r="BE27" s="105">
        <f>RANK(BF27,$BF$6:$BF$30)</f>
        <v>3</v>
      </c>
      <c r="BF27" s="38">
        <f>AW27*1000+AV27*100+AZ28*10+BD27</f>
        <v>8235.9090909090901</v>
      </c>
    </row>
    <row r="28" spans="1:58" ht="14.25" customHeight="1">
      <c r="A28" s="39"/>
      <c r="B28" s="40" t="s">
        <v>29</v>
      </c>
      <c r="C28" s="52">
        <f>AN7</f>
        <v>2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5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3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179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3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3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3</v>
      </c>
      <c r="AW30" s="36">
        <f>+AU30+AV30</f>
        <v>9</v>
      </c>
      <c r="AX30" s="35">
        <f>+C30+H30+M30+R30+W30+AB30+AG30+AL30+AQ30</f>
        <v>9</v>
      </c>
      <c r="AY30" s="35" t="s">
        <v>31</v>
      </c>
      <c r="AZ30" s="35">
        <f>+E30+J30+O30+T30+Y30+AD30+AI30+AN30+AS30</f>
        <v>0</v>
      </c>
      <c r="BA30" s="37">
        <f>+C31+H31+M31+R31+W31+AB31+AG31+AL31+AQ31</f>
        <v>18</v>
      </c>
      <c r="BB30" s="35" t="s">
        <v>31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9400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6</v>
      </c>
      <c r="I31" s="101" t="s">
        <v>28</v>
      </c>
      <c r="J31" s="101">
        <f>AQ10</f>
        <v>0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6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9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1"/>
      <c r="C33" s="70" t="s">
        <v>23</v>
      </c>
      <c r="BA33" s="4"/>
    </row>
    <row r="34" spans="1:53" ht="14.25" customHeight="1">
      <c r="A34" s="142"/>
      <c r="BA34" s="4"/>
    </row>
    <row r="35" spans="1:53" ht="14.25" customHeight="1">
      <c r="A35" s="143"/>
      <c r="C35" s="70" t="s">
        <v>24</v>
      </c>
      <c r="BA35" s="4"/>
    </row>
    <row r="36" spans="1:53" ht="14.25" customHeight="1">
      <c r="BA36" s="4"/>
    </row>
    <row r="37" spans="1:53" ht="14.25" customHeight="1">
      <c r="A37" s="14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37"/>
  <sheetViews>
    <sheetView zoomScale="85" zoomScaleNormal="85" workbookViewId="0">
      <selection activeCell="AG29" sqref="AG29"/>
    </sheetView>
  </sheetViews>
  <sheetFormatPr defaultRowHeight="13.5"/>
  <cols>
    <col min="1" max="1" width="14.625" style="140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78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>
        <v>2</v>
      </c>
      <c r="N6" s="67" t="s">
        <v>94</v>
      </c>
      <c r="O6" s="67">
        <v>1</v>
      </c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1</v>
      </c>
      <c r="AM6" s="67" t="s">
        <v>94</v>
      </c>
      <c r="AN6" s="67">
        <v>2</v>
      </c>
      <c r="AO6" s="30"/>
      <c r="AP6" s="28"/>
      <c r="AQ6" s="67"/>
      <c r="AR6" s="67" t="s">
        <v>94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3</v>
      </c>
      <c r="AY6" s="35" t="s">
        <v>31</v>
      </c>
      <c r="AZ6" s="35">
        <f>+E6+J6+O6+T6+Y6+AD6+AI6+AN6+AS6</f>
        <v>3</v>
      </c>
      <c r="BA6" s="37">
        <f>+C7+H7+M7+R7+W7+AB7+AG7+AL7+AQ7</f>
        <v>8</v>
      </c>
      <c r="BB6" s="35" t="s">
        <v>31</v>
      </c>
      <c r="BC6" s="36">
        <f>+E7+J7+O7+T7+Y7+AD7+AI7+AN7+AS7</f>
        <v>6</v>
      </c>
      <c r="BD6" s="83">
        <f>IF(BC6=0,"10.000",BA6/(BA6+BC6)*10)</f>
        <v>5.7142857142857135</v>
      </c>
      <c r="BE6" s="105">
        <f>RANK(BF6,$BF$6:$BF$30)</f>
        <v>8</v>
      </c>
      <c r="BF6" s="38">
        <f>AW6*1000+AV6*100+AZ7*10+BD6</f>
        <v>5105.7142857142853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>
        <v>5</v>
      </c>
      <c r="N7" s="68" t="s">
        <v>94</v>
      </c>
      <c r="O7" s="68">
        <v>2</v>
      </c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3</v>
      </c>
      <c r="AM7" s="68" t="s">
        <v>94</v>
      </c>
      <c r="AN7" s="68">
        <v>4</v>
      </c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/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180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/>
      <c r="X9" s="67" t="s">
        <v>28</v>
      </c>
      <c r="Y9" s="67"/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6</v>
      </c>
      <c r="AY9" s="35" t="s">
        <v>31</v>
      </c>
      <c r="AZ9" s="35">
        <f>+E9+J9+O9+T9+Y9+AD9+AI9+AN9+AS9</f>
        <v>3</v>
      </c>
      <c r="BA9" s="37">
        <f>+C10+H10+M10+R10+W10+AB10+AG10+AL10+AQ10</f>
        <v>14</v>
      </c>
      <c r="BB9" s="35" t="s">
        <v>31</v>
      </c>
      <c r="BC9" s="36">
        <f>+E10+J10+O10+T10+Y10+AD10+AI10+AN10+AS10</f>
        <v>6</v>
      </c>
      <c r="BD9" s="83">
        <f>IF(BC9=0,"10.000",BA9/(BA9+BC9)*10)</f>
        <v>7</v>
      </c>
      <c r="BE9" s="105">
        <f>RANK(BF9,$BF$6:$BF$30)</f>
        <v>3</v>
      </c>
      <c r="BF9" s="38">
        <f>AW9*1000+AV9*100+AZ10*10+BD9</f>
        <v>8237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4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4</v>
      </c>
      <c r="AC10" s="67" t="s">
        <v>28</v>
      </c>
      <c r="AD10" s="67">
        <v>2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6</v>
      </c>
      <c r="AR10" s="67" t="s">
        <v>28</v>
      </c>
      <c r="AS10" s="67">
        <v>0</v>
      </c>
      <c r="AT10" s="29" t="s">
        <v>30</v>
      </c>
      <c r="AU10" s="84"/>
      <c r="AV10" s="35"/>
      <c r="AW10" s="36"/>
      <c r="AX10" s="35"/>
      <c r="AY10" s="35"/>
      <c r="AZ10" s="87">
        <f>+AX9-AZ9</f>
        <v>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181</v>
      </c>
      <c r="B12" s="28"/>
      <c r="C12" s="46">
        <f>O6</f>
        <v>1</v>
      </c>
      <c r="D12" s="29" t="s">
        <v>28</v>
      </c>
      <c r="E12" s="46">
        <f>M6</f>
        <v>2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/>
      <c r="AC12" s="67" t="s">
        <v>28</v>
      </c>
      <c r="AD12" s="67"/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2</v>
      </c>
      <c r="AW12" s="36">
        <f>+AU12+AV12</f>
        <v>8</v>
      </c>
      <c r="AX12" s="35">
        <f>+C12+H12+M12+R12+W12+AB12+AG12+AL12+AQ12</f>
        <v>5</v>
      </c>
      <c r="AY12" s="35" t="s">
        <v>31</v>
      </c>
      <c r="AZ12" s="35">
        <f>+E12+J12+O12+T12+Y12+AD12+AI12+AN12+AS12</f>
        <v>4</v>
      </c>
      <c r="BA12" s="37">
        <f>+C13+H13+M13+R13+W13+AB13+AG13+AL13+AQ13</f>
        <v>11</v>
      </c>
      <c r="BB12" s="35" t="s">
        <v>31</v>
      </c>
      <c r="BC12" s="36">
        <f>+E13+J13+O13+T13+Y13+AD13+AI13+AN13+AS13</f>
        <v>9</v>
      </c>
      <c r="BD12" s="83">
        <f>IF(BC12=0,"10.000",BA12/(BA12+BC12)*10)</f>
        <v>5.5</v>
      </c>
      <c r="BE12" s="105">
        <f>RANK(BF12,$BF$6:$BF$30)</f>
        <v>4</v>
      </c>
      <c r="BF12" s="38">
        <f>AW12*1000+AV12*100+AZ13*10+BD12</f>
        <v>8215.5</v>
      </c>
    </row>
    <row r="13" spans="1:58" ht="14.25" customHeight="1">
      <c r="A13" s="39"/>
      <c r="B13" s="40" t="s">
        <v>29</v>
      </c>
      <c r="C13" s="52">
        <f>O7</f>
        <v>2</v>
      </c>
      <c r="D13" s="41" t="s">
        <v>28</v>
      </c>
      <c r="E13" s="52">
        <f>M7</f>
        <v>5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5</v>
      </c>
      <c r="X13" s="68" t="s">
        <v>28</v>
      </c>
      <c r="Y13" s="68">
        <v>2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1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182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/>
      <c r="AH15" s="67" t="s">
        <v>28</v>
      </c>
      <c r="AI15" s="67"/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3</v>
      </c>
      <c r="AW15" s="36">
        <f>+AU15+AV15</f>
        <v>9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13</v>
      </c>
      <c r="BB15" s="35" t="s">
        <v>31</v>
      </c>
      <c r="BC15" s="36">
        <f>+E16+J16+O16+T16+Y16+AD16+AI16+AN16+AS16</f>
        <v>9</v>
      </c>
      <c r="BD15" s="83">
        <f>IF(BC15=0,"10.000",BA15/(BA15+BC15)*10)</f>
        <v>5.9090909090909092</v>
      </c>
      <c r="BE15" s="105">
        <f>RANK(BF15,$BF$6:$BF$30)</f>
        <v>1</v>
      </c>
      <c r="BF15" s="38">
        <f>AW15*1000+AV15*100+AZ16*10+BD15</f>
        <v>9335.9090909090901</v>
      </c>
    </row>
    <row r="16" spans="1:58" ht="14.25" customHeight="1">
      <c r="A16" s="147" t="s">
        <v>184</v>
      </c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4</v>
      </c>
      <c r="AC16" s="67" t="s">
        <v>28</v>
      </c>
      <c r="AD16" s="67">
        <v>2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5</v>
      </c>
      <c r="AM16" s="67" t="s">
        <v>28</v>
      </c>
      <c r="AN16" s="67">
        <v>3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183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/>
      <c r="AM18" s="67" t="s">
        <v>28</v>
      </c>
      <c r="AN18" s="67"/>
      <c r="AO18" s="29"/>
      <c r="AP18" s="28"/>
      <c r="AQ18" s="67">
        <v>3</v>
      </c>
      <c r="AR18" s="67" t="s">
        <v>28</v>
      </c>
      <c r="AS18" s="67">
        <v>0</v>
      </c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4</v>
      </c>
      <c r="AY18" s="35" t="s">
        <v>31</v>
      </c>
      <c r="AZ18" s="35">
        <f>+E18+J18+O18+T18+Y18+AD18+AI18+AN18+AS18</f>
        <v>5</v>
      </c>
      <c r="BA18" s="37">
        <f>+C19+H19+M19+R19+W19+AB19+AG19+AL19+AQ19</f>
        <v>9</v>
      </c>
      <c r="BB18" s="35" t="s">
        <v>31</v>
      </c>
      <c r="BC18" s="36">
        <f>+E19+J19+O19+T19+Y19+AD19+AI19+AN19+AS19</f>
        <v>11</v>
      </c>
      <c r="BD18" s="83">
        <f>IF(BC18=0,"10.000",BA18/(BA18+BC18)*10)</f>
        <v>4.5</v>
      </c>
      <c r="BE18" s="105">
        <f>RANK(BF18,$BF$6:$BF$30)</f>
        <v>6</v>
      </c>
      <c r="BF18" s="38">
        <f>AW18*1000+AV18*100+AZ19*10+BD18</f>
        <v>7094.5</v>
      </c>
    </row>
    <row r="19" spans="1:58" ht="14.25" customHeight="1">
      <c r="A19" s="145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5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1</v>
      </c>
      <c r="AH19" s="68" t="s">
        <v>28</v>
      </c>
      <c r="AI19" s="68">
        <v>6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6</v>
      </c>
      <c r="AR19" s="68" t="s">
        <v>28</v>
      </c>
      <c r="AS19" s="68">
        <v>0</v>
      </c>
      <c r="AT19" s="41" t="s">
        <v>30</v>
      </c>
      <c r="AU19" s="84"/>
      <c r="AV19" s="85"/>
      <c r="AW19" s="86"/>
      <c r="AX19" s="85"/>
      <c r="AY19" s="85"/>
      <c r="AZ19" s="87">
        <f>+AX18-AZ18</f>
        <v>-1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185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1</v>
      </c>
      <c r="I21" s="46" t="s">
        <v>94</v>
      </c>
      <c r="J21" s="46">
        <f>AB9</f>
        <v>2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1</v>
      </c>
      <c r="S21" s="46" t="s">
        <v>94</v>
      </c>
      <c r="T21" s="46">
        <f>AB15</f>
        <v>2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1</v>
      </c>
      <c r="AM21" s="67" t="s">
        <v>94</v>
      </c>
      <c r="AN21" s="67">
        <v>2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6</v>
      </c>
      <c r="AV21" s="35">
        <f>+C20+H20+M20+R20+W20+AB20+AG20+AL20+AQ20</f>
        <v>0</v>
      </c>
      <c r="AW21" s="36">
        <f>+AU21+AV21</f>
        <v>6</v>
      </c>
      <c r="AX21" s="35">
        <f>+C21+H21+M21+R21+W21+AB21+AG21+AL21+AQ21</f>
        <v>3</v>
      </c>
      <c r="AY21" s="35" t="s">
        <v>31</v>
      </c>
      <c r="AZ21" s="35">
        <f>+E21+J21+O21+T21+Y21+AD21+AI21+AN21+AS21</f>
        <v>6</v>
      </c>
      <c r="BA21" s="37">
        <f>+C22+H22+M22+R22+W22+AB22+AG22+AL22+AQ22</f>
        <v>7</v>
      </c>
      <c r="BB21" s="35" t="s">
        <v>31</v>
      </c>
      <c r="BC21" s="36">
        <f>+E22+J22+O22+T22+Y22+AD22+AI22+AN22+AS22</f>
        <v>12</v>
      </c>
      <c r="BD21" s="83">
        <f>IF(BC21=0,"10.000",BA21/(BA21+BC21)*10)</f>
        <v>3.6842105263157894</v>
      </c>
      <c r="BE21" s="105">
        <f>RANK(BF21,$BF$6:$BF$30)</f>
        <v>7</v>
      </c>
      <c r="BF21" s="38">
        <f>AW21*1000+AV21*100+AZ22*10+BD21</f>
        <v>5973.6842105263158</v>
      </c>
    </row>
    <row r="22" spans="1:58" ht="14.25" customHeight="1">
      <c r="A22" s="145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2</v>
      </c>
      <c r="I22" s="52" t="s">
        <v>94</v>
      </c>
      <c r="J22" s="52">
        <f>AB10</f>
        <v>4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2</v>
      </c>
      <c r="S22" s="52" t="s">
        <v>94</v>
      </c>
      <c r="T22" s="52">
        <f>AB16</f>
        <v>4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3</v>
      </c>
      <c r="AM22" s="67" t="s">
        <v>94</v>
      </c>
      <c r="AN22" s="67">
        <v>4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-3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186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1</v>
      </c>
      <c r="N24" s="46" t="s">
        <v>94</v>
      </c>
      <c r="O24" s="46">
        <f>AG12</f>
        <v>2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3</v>
      </c>
      <c r="X24" s="46" t="s">
        <v>94</v>
      </c>
      <c r="Y24" s="46">
        <f>AG18</f>
        <v>0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3</v>
      </c>
      <c r="AR24" s="67" t="s">
        <v>94</v>
      </c>
      <c r="AS24" s="67">
        <v>0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7</v>
      </c>
      <c r="AY24" s="35" t="s">
        <v>31</v>
      </c>
      <c r="AZ24" s="35">
        <f>+E24+J24+O24+T24+Y24+AD24+AI24+AN24+AS24</f>
        <v>2</v>
      </c>
      <c r="BA24" s="37">
        <f>+C25+H25+M25+R25+W25+AB25+AG25+AL25+AQ25</f>
        <v>14</v>
      </c>
      <c r="BB24" s="35" t="s">
        <v>31</v>
      </c>
      <c r="BC24" s="36">
        <f>+E25+J25+O25+T25+Y25+AD25+AI25+AN25+AS25</f>
        <v>5</v>
      </c>
      <c r="BD24" s="83">
        <f>IF(BC24=0,"10.000",BA24/(BA24+BC24)*10)</f>
        <v>7.3684210526315788</v>
      </c>
      <c r="BE24" s="105">
        <f>RANK(BF24,$BF$6:$BF$30)</f>
        <v>2</v>
      </c>
      <c r="BF24" s="38">
        <f>AW24*1000+AV24*100+AZ25*10+BD24</f>
        <v>8257.3684210526317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2</v>
      </c>
      <c r="N25" s="52" t="s">
        <v>94</v>
      </c>
      <c r="O25" s="52">
        <f>AG13</f>
        <v>4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6</v>
      </c>
      <c r="X25" s="52" t="s">
        <v>94</v>
      </c>
      <c r="Y25" s="52">
        <f>AG19</f>
        <v>1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6</v>
      </c>
      <c r="AR25" s="68" t="s">
        <v>94</v>
      </c>
      <c r="AS25" s="68">
        <v>0</v>
      </c>
      <c r="AT25" s="41" t="s">
        <v>95</v>
      </c>
      <c r="AU25" s="84"/>
      <c r="AV25" s="85"/>
      <c r="AW25" s="86"/>
      <c r="AX25" s="85"/>
      <c r="AY25" s="85"/>
      <c r="AZ25" s="87">
        <f>+AX24-AZ24</f>
        <v>5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187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2</v>
      </c>
      <c r="AW27" s="36">
        <f>+AU27+AV27</f>
        <v>8</v>
      </c>
      <c r="AX27" s="35">
        <f>+C27+H27+M27+R27+W27+AB27+AG27+AL27+AQ27</f>
        <v>5</v>
      </c>
      <c r="AY27" s="35" t="s">
        <v>31</v>
      </c>
      <c r="AZ27" s="35">
        <f>+E27+J27+O27+T27+Y27+AD27+AI27+AN27+AS27</f>
        <v>4</v>
      </c>
      <c r="BA27" s="37">
        <f>+C28+H28+M28+R28+W28+AB28+AG28+AL28+AQ28</f>
        <v>11</v>
      </c>
      <c r="BB27" s="35" t="s">
        <v>31</v>
      </c>
      <c r="BC27" s="36">
        <f>+E28+J28+O28+T28+Y28+AD28+AI28+AN28+AS28</f>
        <v>11</v>
      </c>
      <c r="BD27" s="83">
        <f>IF(BC27=0,"10.000",BA27/(BA27+BC27)*10)</f>
        <v>5</v>
      </c>
      <c r="BE27" s="105">
        <f>RANK(BF27,$BF$6:$BF$30)</f>
        <v>5</v>
      </c>
      <c r="BF27" s="38">
        <f>AW27*1000+AV27*100+AZ28*10+BD27</f>
        <v>8215</v>
      </c>
    </row>
    <row r="28" spans="1:58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3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5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3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1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>
        <v>1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1</v>
      </c>
      <c r="W29" s="63"/>
      <c r="X29" s="29"/>
      <c r="Y29" s="45"/>
      <c r="Z29" s="29"/>
      <c r="AA29" s="59"/>
      <c r="AB29" s="63"/>
      <c r="AC29" s="43"/>
      <c r="AD29" s="43"/>
      <c r="AE29" s="43"/>
      <c r="AF29" s="61">
        <v>1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188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3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3</v>
      </c>
      <c r="AV30" s="35">
        <f>+C29+H29+M29+R29+W29+AB29+AG29+AL29+AQ29</f>
        <v>0</v>
      </c>
      <c r="AW30" s="36">
        <f>+AU30+AV30</f>
        <v>3</v>
      </c>
      <c r="AX30" s="35">
        <f>+C30+H30+M30+R30+W30+AB30+AG30+AL30+AQ30</f>
        <v>0</v>
      </c>
      <c r="AY30" s="35" t="s">
        <v>31</v>
      </c>
      <c r="AZ30" s="35">
        <f>+E30+J30+O30+T30+Y30+AD30+AI30+AN30+AS30</f>
        <v>9</v>
      </c>
      <c r="BA30" s="37">
        <f>+C31+H31+M31+R31+W31+AB31+AG31+AL31+AQ31</f>
        <v>0</v>
      </c>
      <c r="BB30" s="35" t="s">
        <v>31</v>
      </c>
      <c r="BC30" s="36">
        <f>+E31+J31+O31+T31+Y31+AD31+AI31+AN31+AS31</f>
        <v>18</v>
      </c>
      <c r="BD30" s="83">
        <f>IF(BC30=0,"10.000",BA30/(BA30+BC30)*10)</f>
        <v>0</v>
      </c>
      <c r="BE30" s="105">
        <f>RANK(BF30,$BF$6:$BF$30)</f>
        <v>9</v>
      </c>
      <c r="BF30" s="38">
        <f>AW30*1000+AV30*100+AZ31*10+BD30</f>
        <v>2910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6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6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-9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1"/>
      <c r="C33" s="70" t="s">
        <v>23</v>
      </c>
      <c r="BA33" s="4"/>
    </row>
    <row r="34" spans="1:53" ht="14.25" customHeight="1">
      <c r="A34" s="142"/>
      <c r="BA34" s="4"/>
    </row>
    <row r="35" spans="1:53" ht="14.25" customHeight="1">
      <c r="A35" s="143"/>
      <c r="C35" s="70" t="s">
        <v>24</v>
      </c>
      <c r="BA35" s="4"/>
    </row>
    <row r="36" spans="1:53" ht="14.25" customHeight="1">
      <c r="BA36" s="4"/>
    </row>
    <row r="37" spans="1:53" ht="14.25" customHeight="1">
      <c r="A37" s="14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F37"/>
  <sheetViews>
    <sheetView tabSelected="1" zoomScale="75" workbookViewId="0">
      <selection activeCell="A31" sqref="A31"/>
    </sheetView>
  </sheetViews>
  <sheetFormatPr defaultRowHeight="13.5"/>
  <cols>
    <col min="1" max="1" width="13.75" style="140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196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134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189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>
        <v>3</v>
      </c>
      <c r="N6" s="67" t="s">
        <v>94</v>
      </c>
      <c r="O6" s="67">
        <v>0</v>
      </c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1</v>
      </c>
      <c r="AM6" s="67" t="s">
        <v>94</v>
      </c>
      <c r="AN6" s="67">
        <v>2</v>
      </c>
      <c r="AO6" s="30"/>
      <c r="AP6" s="28"/>
      <c r="AQ6" s="67"/>
      <c r="AR6" s="67" t="s">
        <v>94</v>
      </c>
      <c r="AS6" s="67"/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4</v>
      </c>
      <c r="AY6" s="35" t="s">
        <v>31</v>
      </c>
      <c r="AZ6" s="35">
        <f>+E6+J6+O6+T6+Y6+AD6+AI6+AN6+AS6</f>
        <v>2</v>
      </c>
      <c r="BA6" s="37">
        <f>+C7+H7+M7+R7+W7+AB7+AG7+AL7+AQ7</f>
        <v>8</v>
      </c>
      <c r="BB6" s="35" t="s">
        <v>31</v>
      </c>
      <c r="BC6" s="36">
        <f>+E7+J7+O7+T7+Y7+AD7+AI7+AN7+AS7</f>
        <v>4</v>
      </c>
      <c r="BD6" s="83">
        <f>IF(BC6=0,"10.000",BA6/(BA6+BC6)*10)</f>
        <v>6.6666666666666661</v>
      </c>
      <c r="BE6" s="105">
        <f>RANK(BF6,$BF$6:$BF$30)</f>
        <v>9</v>
      </c>
      <c r="BF6" s="38">
        <f>AW6*1000+AV6*100+AZ7*10+BD6</f>
        <v>5126.666666666667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>
        <v>6</v>
      </c>
      <c r="N7" s="68" t="s">
        <v>94</v>
      </c>
      <c r="O7" s="68">
        <v>0</v>
      </c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2</v>
      </c>
      <c r="AM7" s="68" t="s">
        <v>94</v>
      </c>
      <c r="AN7" s="68">
        <v>4</v>
      </c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2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135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/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190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/>
      <c r="X9" s="67" t="s">
        <v>28</v>
      </c>
      <c r="Y9" s="67"/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5</v>
      </c>
      <c r="AY9" s="35" t="s">
        <v>31</v>
      </c>
      <c r="AZ9" s="35">
        <f>+E9+J9+O9+T9+Y9+AD9+AI9+AN9+AS9</f>
        <v>4</v>
      </c>
      <c r="BA9" s="37">
        <f>+C10+H10+M10+R10+W10+AB10+AG10+AL10+AQ10</f>
        <v>11</v>
      </c>
      <c r="BB9" s="35" t="s">
        <v>31</v>
      </c>
      <c r="BC9" s="36">
        <f>+E10+J10+O10+T10+Y10+AD10+AI10+AN10+AS10</f>
        <v>8</v>
      </c>
      <c r="BD9" s="83">
        <f>IF(BC9=0,"10.000",BA9/(BA9+BC9)*10)</f>
        <v>5.7894736842105265</v>
      </c>
      <c r="BE9" s="105">
        <f>RANK(BF9,$BF$6:$BF$30)</f>
        <v>4</v>
      </c>
      <c r="BF9" s="38">
        <f>AW9*1000+AV9*100+AZ10*10+BD9</f>
        <v>8215.78947368421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2</v>
      </c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>
        <v>3</v>
      </c>
      <c r="AC10" s="67" t="s">
        <v>28</v>
      </c>
      <c r="AD10" s="67">
        <v>4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1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201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/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202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0</v>
      </c>
      <c r="X12" s="67" t="s">
        <v>28</v>
      </c>
      <c r="Y12" s="67">
        <v>3</v>
      </c>
      <c r="Z12" s="29"/>
      <c r="AA12" s="28"/>
      <c r="AB12" s="67"/>
      <c r="AC12" s="67" t="s">
        <v>28</v>
      </c>
      <c r="AD12" s="67"/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1</v>
      </c>
      <c r="AW12" s="36">
        <f>+AU12+AV12</f>
        <v>7</v>
      </c>
      <c r="AX12" s="35">
        <f>+C12+H12+M12+R12+W12+AB12+AG12+AL12+AQ12</f>
        <v>2</v>
      </c>
      <c r="AY12" s="35" t="s">
        <v>31</v>
      </c>
      <c r="AZ12" s="35">
        <f>+E12+J12+O12+T12+Y12+AD12+AI12+AN12+AS12</f>
        <v>7</v>
      </c>
      <c r="BA12" s="37">
        <f>+C13+H13+M13+R13+W13+AB13+AG13+AL13+AQ13</f>
        <v>5</v>
      </c>
      <c r="BB12" s="35" t="s">
        <v>31</v>
      </c>
      <c r="BC12" s="36">
        <f>+E13+J13+O13+T13+Y13+AD13+AI13+AN13+AS13</f>
        <v>14</v>
      </c>
      <c r="BD12" s="83">
        <f>IF(BC12=0,"10.000",BA12/(BA12+BC12)*10)</f>
        <v>2.6315789473684208</v>
      </c>
      <c r="BE12" s="105">
        <f>RANK(BF12,$BF$6:$BF$30)</f>
        <v>6</v>
      </c>
      <c r="BF12" s="38">
        <f>AW12*1000+AV12*100+AZ13*10+BD12</f>
        <v>7052.6315789473683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1</v>
      </c>
      <c r="X13" s="68" t="s">
        <v>28</v>
      </c>
      <c r="Y13" s="68">
        <v>6</v>
      </c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-5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136</v>
      </c>
      <c r="B14" s="60"/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/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191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/>
      <c r="AH15" s="67" t="s">
        <v>28</v>
      </c>
      <c r="AI15" s="67"/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0</v>
      </c>
      <c r="AW15" s="36">
        <f>+AU15+AV15</f>
        <v>6</v>
      </c>
      <c r="AX15" s="35">
        <f>+C15+H15+M15+R15+W15+AB15+AG15+AL15+AQ15</f>
        <v>2</v>
      </c>
      <c r="AY15" s="35" t="s">
        <v>31</v>
      </c>
      <c r="AZ15" s="35">
        <f>+E15+J15+O15+T15+Y15+AD15+AI15+AN15+AS15</f>
        <v>7</v>
      </c>
      <c r="BA15" s="37">
        <f>+C16+H16+M16+R16+W16+AB16+AG16+AL16+AQ16</f>
        <v>5</v>
      </c>
      <c r="BB15" s="35" t="s">
        <v>31</v>
      </c>
      <c r="BC15" s="36">
        <f>+E16+J16+O16+T16+Y16+AD16+AI16+AN16+AS16</f>
        <v>14</v>
      </c>
      <c r="BD15" s="83">
        <f>IF(BC15=0,"10.000",BA15/(BA15+BC15)*10)</f>
        <v>2.6315789473684208</v>
      </c>
      <c r="BE15" s="105">
        <f>RANK(BF15,$BF$6:$BF$30)</f>
        <v>7</v>
      </c>
      <c r="BF15" s="38">
        <f>AW15*1000+AV15*100+AZ16*10+BD15</f>
        <v>5952.6315789473683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1</v>
      </c>
      <c r="AC16" s="67" t="s">
        <v>28</v>
      </c>
      <c r="AD16" s="67">
        <v>6</v>
      </c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-5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137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/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192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3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/>
      <c r="AM18" s="67" t="s">
        <v>28</v>
      </c>
      <c r="AN18" s="67"/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6</v>
      </c>
      <c r="AY18" s="35" t="s">
        <v>31</v>
      </c>
      <c r="AZ18" s="35">
        <f>+E18+J18+O18+T18+Y18+AD18+AI18+AN18+AS18</f>
        <v>3</v>
      </c>
      <c r="BA18" s="37">
        <f>+C19+H19+M19+R19+W19+AB19+AG19+AL19+AQ19</f>
        <v>12</v>
      </c>
      <c r="BB18" s="35" t="s">
        <v>31</v>
      </c>
      <c r="BC18" s="36">
        <f>+E19+J19+O19+T19+Y19+AD19+AI19+AN19+AS19</f>
        <v>7</v>
      </c>
      <c r="BD18" s="83">
        <f>IF(BC18=0,"10.000",BA18/(BA18+BC18)*10)</f>
        <v>6.3157894736842106</v>
      </c>
      <c r="BE18" s="105">
        <f>RANK(BF18,$BF$6:$BF$30)</f>
        <v>3</v>
      </c>
      <c r="BF18" s="38">
        <f>AW18*1000+AV18*100+AZ19*10+BD18</f>
        <v>8236.3157894736851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6</v>
      </c>
      <c r="N19" s="52" t="s">
        <v>28</v>
      </c>
      <c r="O19" s="52">
        <f>W13</f>
        <v>1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138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/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193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2</v>
      </c>
      <c r="I21" s="46" t="s">
        <v>94</v>
      </c>
      <c r="J21" s="46">
        <f>AB9</f>
        <v>1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3</v>
      </c>
      <c r="S21" s="46" t="s">
        <v>94</v>
      </c>
      <c r="T21" s="46">
        <f>AB15</f>
        <v>0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>
        <v>2</v>
      </c>
      <c r="AM21" s="67" t="s">
        <v>94</v>
      </c>
      <c r="AN21" s="67">
        <v>1</v>
      </c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6</v>
      </c>
      <c r="AV21" s="35">
        <f>+C20+H20+M20+R20+W20+AB20+AG20+AL20+AQ20</f>
        <v>3</v>
      </c>
      <c r="AW21" s="36">
        <f>+AU21+AV21</f>
        <v>9</v>
      </c>
      <c r="AX21" s="35">
        <f>+C21+H21+M21+R21+W21+AB21+AG21+AL21+AQ21</f>
        <v>7</v>
      </c>
      <c r="AY21" s="35" t="s">
        <v>31</v>
      </c>
      <c r="AZ21" s="35">
        <f>+E21+J21+O21+T21+Y21+AD21+AI21+AN21+AS21</f>
        <v>2</v>
      </c>
      <c r="BA21" s="37">
        <f>+C22+H22+M22+R22+W22+AB22+AG22+AL22+AQ22</f>
        <v>14</v>
      </c>
      <c r="BB21" s="35" t="s">
        <v>31</v>
      </c>
      <c r="BC21" s="36">
        <f>+E22+J22+O22+T22+Y22+AD22+AI22+AN22+AS22</f>
        <v>6</v>
      </c>
      <c r="BD21" s="83">
        <f>IF(BC21=0,"10.000",BA21/(BA21+BC21)*10)</f>
        <v>7</v>
      </c>
      <c r="BE21" s="105">
        <f>RANK(BF21,$BF$6:$BF$30)</f>
        <v>1</v>
      </c>
      <c r="BF21" s="38">
        <f>AW21*1000+AV21*100+AZ22*10+BD21</f>
        <v>9357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4</v>
      </c>
      <c r="I22" s="52" t="s">
        <v>94</v>
      </c>
      <c r="J22" s="52">
        <f>AB10</f>
        <v>3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6</v>
      </c>
      <c r="S22" s="52" t="s">
        <v>94</v>
      </c>
      <c r="T22" s="52">
        <f>AB16</f>
        <v>1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>
        <v>4</v>
      </c>
      <c r="AM22" s="67" t="s">
        <v>94</v>
      </c>
      <c r="AN22" s="67">
        <v>2</v>
      </c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5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139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/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194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1</v>
      </c>
      <c r="N24" s="46" t="s">
        <v>94</v>
      </c>
      <c r="O24" s="46">
        <f>AG12</f>
        <v>2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1</v>
      </c>
      <c r="X24" s="46" t="s">
        <v>94</v>
      </c>
      <c r="Y24" s="46">
        <f>AG18</f>
        <v>2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0</v>
      </c>
      <c r="AR24" s="67" t="s">
        <v>94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2</v>
      </c>
      <c r="AY24" s="35" t="s">
        <v>31</v>
      </c>
      <c r="AZ24" s="35">
        <f>+E24+J24+O24+T24+Y24+AD24+AI24+AN24+AS24</f>
        <v>7</v>
      </c>
      <c r="BA24" s="37">
        <f>+C25+H25+M25+R25+W25+AB25+AG25+AL25+AQ25</f>
        <v>4</v>
      </c>
      <c r="BB24" s="35" t="s">
        <v>31</v>
      </c>
      <c r="BC24" s="36">
        <f>+E25+J25+O25+T25+Y25+AD25+AI25+AN25+AS25</f>
        <v>14</v>
      </c>
      <c r="BD24" s="83">
        <f>IF(BC24=0,"10.000",BA24/(BA24+BC24)*10)</f>
        <v>2.2222222222222223</v>
      </c>
      <c r="BE24" s="105">
        <f>RANK(BF24,$BF$6:$BF$30)</f>
        <v>8</v>
      </c>
      <c r="BF24" s="38">
        <f>AW24*1000+AV24*100+AZ25*10+BD24</f>
        <v>5952.2222222222226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2</v>
      </c>
      <c r="N25" s="52" t="s">
        <v>94</v>
      </c>
      <c r="O25" s="52">
        <f>AG13</f>
        <v>4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2</v>
      </c>
      <c r="X25" s="52" t="s">
        <v>94</v>
      </c>
      <c r="Y25" s="52">
        <f>AG19</f>
        <v>4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0</v>
      </c>
      <c r="AR25" s="68" t="s">
        <v>94</v>
      </c>
      <c r="AS25" s="68">
        <v>6</v>
      </c>
      <c r="AT25" s="41" t="s">
        <v>95</v>
      </c>
      <c r="AU25" s="84"/>
      <c r="AV25" s="85"/>
      <c r="AW25" s="86"/>
      <c r="AX25" s="85"/>
      <c r="AY25" s="85"/>
      <c r="AZ25" s="87">
        <f>+AX24-AZ24</f>
        <v>-5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140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/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195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2</v>
      </c>
      <c r="AW27" s="36">
        <f>+AU27+AV27</f>
        <v>8</v>
      </c>
      <c r="AX27" s="35">
        <f>+C27+H27+M27+R27+W27+AB27+AG27+AL27+AQ27</f>
        <v>5</v>
      </c>
      <c r="AY27" s="35" t="s">
        <v>31</v>
      </c>
      <c r="AZ27" s="35">
        <f>+E27+J27+O27+T27+Y27+AD27+AI27+AN27+AS27</f>
        <v>4</v>
      </c>
      <c r="BA27" s="37">
        <f>+C28+H28+M28+R28+W28+AB28+AG28+AL28+AQ28</f>
        <v>10</v>
      </c>
      <c r="BB27" s="35" t="s">
        <v>31</v>
      </c>
      <c r="BC27" s="36">
        <f>+E28+J28+O28+T28+Y28+AD28+AI28+AN28+AS28</f>
        <v>8</v>
      </c>
      <c r="BD27" s="83">
        <f>IF(BC27=0,"10.000",BA27/(BA27+BC27)*10)</f>
        <v>5.5555555555555554</v>
      </c>
      <c r="BE27" s="105">
        <f>RANK(BF27,$BF$6:$BF$30)</f>
        <v>5</v>
      </c>
      <c r="BF27" s="38">
        <f>AW27*1000+AV27*100+AZ28*10+BD27</f>
        <v>8215.5555555555547</v>
      </c>
    </row>
    <row r="28" spans="1:58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1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141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203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6</v>
      </c>
      <c r="AY30" s="35" t="s">
        <v>31</v>
      </c>
      <c r="AZ30" s="35">
        <f>+E30+J30+O30+T30+Y30+AD30+AI30+AN30+AS30</f>
        <v>3</v>
      </c>
      <c r="BA30" s="37">
        <f>+C31+H31+M31+R31+W31+AB31+AG31+AL31+AQ31</f>
        <v>12</v>
      </c>
      <c r="BB30" s="35" t="s">
        <v>31</v>
      </c>
      <c r="BC30" s="36">
        <f>+E31+J31+O31+T31+Y31+AD31+AI31+AN31+AS31</f>
        <v>6</v>
      </c>
      <c r="BD30" s="83">
        <f>IF(BC30=0,"10.000",BA30/(BA30+BC30)*10)</f>
        <v>6.6666666666666661</v>
      </c>
      <c r="BE30" s="105">
        <f>RANK(BF30,$BF$6:$BF$30)</f>
        <v>2</v>
      </c>
      <c r="BF30" s="38">
        <f>AW30*1000+AV30*100+AZ31*10+BD30</f>
        <v>8236.6666666666661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2</v>
      </c>
      <c r="I31" s="101" t="s">
        <v>28</v>
      </c>
      <c r="J31" s="101">
        <f>AQ10</f>
        <v>4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4</v>
      </c>
      <c r="X31" s="101" t="s">
        <v>28</v>
      </c>
      <c r="Y31" s="101">
        <f>AQ19</f>
        <v>2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1"/>
      <c r="C33" s="70" t="s">
        <v>23</v>
      </c>
      <c r="BA33" s="4"/>
    </row>
    <row r="34" spans="1:53" ht="14.25" customHeight="1">
      <c r="A34" s="142"/>
      <c r="BA34" s="4"/>
    </row>
    <row r="35" spans="1:53" ht="14.25" customHeight="1">
      <c r="A35" s="143"/>
      <c r="C35" s="70" t="s">
        <v>24</v>
      </c>
      <c r="BA35" s="4"/>
    </row>
    <row r="36" spans="1:53" ht="14.25" customHeight="1">
      <c r="BA36" s="4"/>
    </row>
    <row r="37" spans="1:53" ht="14.25" customHeight="1">
      <c r="A37" s="14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１部</vt:lpstr>
      <vt:lpstr>２部</vt:lpstr>
      <vt:lpstr>３部</vt:lpstr>
      <vt:lpstr>４部</vt:lpstr>
      <vt:lpstr>５部</vt:lpstr>
      <vt:lpstr>６部</vt:lpstr>
      <vt:lpstr>７部</vt:lpstr>
      <vt:lpstr>８部</vt:lpstr>
      <vt:lpstr>９部</vt:lpstr>
      <vt:lpstr>10チーム様式</vt:lpstr>
      <vt:lpstr>９チーム様式</vt:lpstr>
      <vt:lpstr>8チーム様式</vt:lpstr>
      <vt:lpstr>Sheet1</vt:lpstr>
      <vt:lpstr>'10チーム様式'!Print_Area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2019-05-06T02:31:09Z</cp:lastPrinted>
  <dcterms:created xsi:type="dcterms:W3CDTF">1998-03-30T00:42:14Z</dcterms:created>
  <dcterms:modified xsi:type="dcterms:W3CDTF">2019-05-09T07:40:14Z</dcterms:modified>
</cp:coreProperties>
</file>