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E:\DCIM\R4県リーグ試合結果\"/>
    </mc:Choice>
  </mc:AlternateContent>
  <xr:revisionPtr revIDLastSave="0" documentId="13_ncr:1_{4128DDA5-AA90-4650-A5D5-9C8EA806DDF5}" xr6:coauthVersionLast="47" xr6:coauthVersionMax="47" xr10:uidLastSave="{00000000-0000-0000-0000-000000000000}"/>
  <bookViews>
    <workbookView xWindow="-120" yWindow="-120" windowWidth="20730" windowHeight="11160" tabRatio="810" activeTab="7" xr2:uid="{00000000-000D-0000-FFFF-FFFF00000000}"/>
  </bookViews>
  <sheets>
    <sheet name="➀部" sheetId="73" r:id="rId1"/>
    <sheet name="２部" sheetId="72" r:id="rId2"/>
    <sheet name="３部" sheetId="71" r:id="rId3"/>
    <sheet name="４部" sheetId="70" r:id="rId4"/>
    <sheet name="５部" sheetId="69" r:id="rId5"/>
    <sheet name="６部" sheetId="68" r:id="rId6"/>
    <sheet name="７部" sheetId="67" r:id="rId7"/>
    <sheet name="８部" sheetId="58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6" i="58" l="1"/>
  <c r="BA27" i="58"/>
  <c r="AV9" i="68"/>
  <c r="AV21" i="72"/>
  <c r="AX6" i="68"/>
  <c r="H18" i="69"/>
  <c r="AV12" i="70" l="1"/>
  <c r="M30" i="68"/>
  <c r="M31" i="68"/>
  <c r="J18" i="68" l="1"/>
  <c r="AN31" i="73" l="1"/>
  <c r="AL31" i="73"/>
  <c r="AI31" i="73"/>
  <c r="AG31" i="73"/>
  <c r="AD31" i="73"/>
  <c r="Y31" i="73"/>
  <c r="W31" i="73"/>
  <c r="T31" i="73"/>
  <c r="R31" i="73"/>
  <c r="O31" i="73"/>
  <c r="M31" i="73"/>
  <c r="J31" i="73"/>
  <c r="H31" i="73"/>
  <c r="E31" i="73"/>
  <c r="BC30" i="73" s="1"/>
  <c r="C31" i="73"/>
  <c r="AV30" i="73"/>
  <c r="AU30" i="73"/>
  <c r="AN30" i="73"/>
  <c r="AL30" i="73"/>
  <c r="AI30" i="73"/>
  <c r="AG30" i="73"/>
  <c r="AD30" i="73"/>
  <c r="AB30" i="73"/>
  <c r="Y30" i="73"/>
  <c r="W30" i="73"/>
  <c r="T30" i="73"/>
  <c r="R30" i="73"/>
  <c r="O30" i="73"/>
  <c r="M30" i="73"/>
  <c r="J30" i="73"/>
  <c r="H30" i="73"/>
  <c r="E30" i="73"/>
  <c r="C30" i="73"/>
  <c r="AI28" i="73"/>
  <c r="AG28" i="73"/>
  <c r="Y28" i="73"/>
  <c r="W28" i="73"/>
  <c r="T28" i="73"/>
  <c r="R28" i="73"/>
  <c r="O28" i="73"/>
  <c r="M28" i="73"/>
  <c r="J28" i="73"/>
  <c r="H28" i="73"/>
  <c r="E28" i="73"/>
  <c r="BC27" i="73" s="1"/>
  <c r="C28" i="73"/>
  <c r="AV27" i="73"/>
  <c r="AU27" i="73"/>
  <c r="AI27" i="73"/>
  <c r="AG27" i="73"/>
  <c r="Y27" i="73"/>
  <c r="W27" i="73"/>
  <c r="T27" i="73"/>
  <c r="R27" i="73"/>
  <c r="O27" i="73"/>
  <c r="M27" i="73"/>
  <c r="J27" i="73"/>
  <c r="H27" i="73"/>
  <c r="E27" i="73"/>
  <c r="AZ27" i="73" s="1"/>
  <c r="C27" i="73"/>
  <c r="AD25" i="73"/>
  <c r="AB25" i="73"/>
  <c r="Y25" i="73"/>
  <c r="W25" i="73"/>
  <c r="T25" i="73"/>
  <c r="R25" i="73"/>
  <c r="O25" i="73"/>
  <c r="M25" i="73"/>
  <c r="J25" i="73"/>
  <c r="H25" i="73"/>
  <c r="E25" i="73"/>
  <c r="C25" i="73"/>
  <c r="AV24" i="73"/>
  <c r="AU24" i="73"/>
  <c r="AD24" i="73"/>
  <c r="AB24" i="73"/>
  <c r="Y24" i="73"/>
  <c r="W24" i="73"/>
  <c r="T24" i="73"/>
  <c r="R24" i="73"/>
  <c r="O24" i="73"/>
  <c r="M24" i="73"/>
  <c r="J24" i="73"/>
  <c r="H24" i="73"/>
  <c r="E24" i="73"/>
  <c r="C24" i="73"/>
  <c r="Y22" i="73"/>
  <c r="W22" i="73"/>
  <c r="T22" i="73"/>
  <c r="R22" i="73"/>
  <c r="O22" i="73"/>
  <c r="M22" i="73"/>
  <c r="J22" i="73"/>
  <c r="H22" i="73"/>
  <c r="E22" i="73"/>
  <c r="C22" i="73"/>
  <c r="AV21" i="73"/>
  <c r="AU21" i="73"/>
  <c r="Y21" i="73"/>
  <c r="W21" i="73"/>
  <c r="T21" i="73"/>
  <c r="R21" i="73"/>
  <c r="O21" i="73"/>
  <c r="M21" i="73"/>
  <c r="J21" i="73"/>
  <c r="H21" i="73"/>
  <c r="E21" i="73"/>
  <c r="AZ21" i="73" s="1"/>
  <c r="C21" i="73"/>
  <c r="T19" i="73"/>
  <c r="R19" i="73"/>
  <c r="O19" i="73"/>
  <c r="M19" i="73"/>
  <c r="J19" i="73"/>
  <c r="H19" i="73"/>
  <c r="E19" i="73"/>
  <c r="C19" i="73"/>
  <c r="AV18" i="73"/>
  <c r="AU18" i="73"/>
  <c r="T18" i="73"/>
  <c r="R18" i="73"/>
  <c r="O18" i="73"/>
  <c r="M18" i="73"/>
  <c r="J18" i="73"/>
  <c r="H18" i="73"/>
  <c r="E18" i="73"/>
  <c r="C18" i="73"/>
  <c r="O16" i="73"/>
  <c r="M16" i="73"/>
  <c r="J16" i="73"/>
  <c r="H16" i="73"/>
  <c r="E16" i="73"/>
  <c r="BC15" i="73" s="1"/>
  <c r="C16" i="73"/>
  <c r="AV15" i="73"/>
  <c r="AU15" i="73"/>
  <c r="O15" i="73"/>
  <c r="M15" i="73"/>
  <c r="J15" i="73"/>
  <c r="H15" i="73"/>
  <c r="E15" i="73"/>
  <c r="AZ15" i="73" s="1"/>
  <c r="C15" i="73"/>
  <c r="AX15" i="73" s="1"/>
  <c r="J13" i="73"/>
  <c r="H13" i="73"/>
  <c r="E13" i="73"/>
  <c r="C13" i="73"/>
  <c r="BA12" i="73" s="1"/>
  <c r="BC12" i="73"/>
  <c r="AV12" i="73"/>
  <c r="AU12" i="73"/>
  <c r="J12" i="73"/>
  <c r="H12" i="73"/>
  <c r="E12" i="73"/>
  <c r="C12" i="73"/>
  <c r="E10" i="73"/>
  <c r="BC9" i="73" s="1"/>
  <c r="C10" i="73"/>
  <c r="BA9" i="73"/>
  <c r="AV9" i="73"/>
  <c r="AU9" i="73"/>
  <c r="E9" i="73"/>
  <c r="AZ9" i="73" s="1"/>
  <c r="C9" i="73"/>
  <c r="AX9" i="73" s="1"/>
  <c r="BC6" i="73"/>
  <c r="BA6" i="73"/>
  <c r="AZ6" i="73"/>
  <c r="AX6" i="73"/>
  <c r="AV6" i="73"/>
  <c r="AU6" i="73"/>
  <c r="AN31" i="72"/>
  <c r="AL31" i="72"/>
  <c r="AI31" i="72"/>
  <c r="AG31" i="72"/>
  <c r="AD31" i="72"/>
  <c r="Y31" i="72"/>
  <c r="W31" i="72"/>
  <c r="T31" i="72"/>
  <c r="R31" i="72"/>
  <c r="O31" i="72"/>
  <c r="M31" i="72"/>
  <c r="J31" i="72"/>
  <c r="H31" i="72"/>
  <c r="E31" i="72"/>
  <c r="C31" i="72"/>
  <c r="BA30" i="72" s="1"/>
  <c r="BC30" i="72"/>
  <c r="BD30" i="72" s="1"/>
  <c r="AV30" i="72"/>
  <c r="AU30" i="72"/>
  <c r="AW30" i="72" s="1"/>
  <c r="AN30" i="72"/>
  <c r="AL30" i="72"/>
  <c r="AI30" i="72"/>
  <c r="AG30" i="72"/>
  <c r="AD30" i="72"/>
  <c r="AB30" i="72"/>
  <c r="Y30" i="72"/>
  <c r="W30" i="72"/>
  <c r="T30" i="72"/>
  <c r="R30" i="72"/>
  <c r="O30" i="72"/>
  <c r="J30" i="72"/>
  <c r="H30" i="72"/>
  <c r="E30" i="72"/>
  <c r="AZ30" i="72" s="1"/>
  <c r="C30" i="72"/>
  <c r="AX30" i="72" s="1"/>
  <c r="AZ31" i="72" s="1"/>
  <c r="AI28" i="72"/>
  <c r="AG28" i="72"/>
  <c r="AD28" i="72"/>
  <c r="AB28" i="72"/>
  <c r="Y28" i="72"/>
  <c r="W28" i="72"/>
  <c r="T28" i="72"/>
  <c r="R28" i="72"/>
  <c r="O28" i="72"/>
  <c r="M28" i="72"/>
  <c r="J28" i="72"/>
  <c r="H28" i="72"/>
  <c r="E28" i="72"/>
  <c r="BC27" i="72" s="1"/>
  <c r="C28" i="72"/>
  <c r="BA27" i="72"/>
  <c r="AV27" i="72"/>
  <c r="AU27" i="72"/>
  <c r="AW27" i="72" s="1"/>
  <c r="AI27" i="72"/>
  <c r="AG27" i="72"/>
  <c r="AD27" i="72"/>
  <c r="AB27" i="72"/>
  <c r="Y27" i="72"/>
  <c r="W27" i="72"/>
  <c r="T27" i="72"/>
  <c r="R27" i="72"/>
  <c r="O27" i="72"/>
  <c r="M27" i="72"/>
  <c r="J27" i="72"/>
  <c r="H27" i="72"/>
  <c r="E27" i="72"/>
  <c r="AZ27" i="72" s="1"/>
  <c r="C27" i="72"/>
  <c r="AX27" i="72" s="1"/>
  <c r="AD25" i="72"/>
  <c r="AB25" i="72"/>
  <c r="Y25" i="72"/>
  <c r="W25" i="72"/>
  <c r="T25" i="72"/>
  <c r="R25" i="72"/>
  <c r="O25" i="72"/>
  <c r="M25" i="72"/>
  <c r="J25" i="72"/>
  <c r="H25" i="72"/>
  <c r="E25" i="72"/>
  <c r="C25" i="72"/>
  <c r="BA24" i="72" s="1"/>
  <c r="BC24" i="72"/>
  <c r="BD24" i="72" s="1"/>
  <c r="AV24" i="72"/>
  <c r="AU24" i="72"/>
  <c r="AW24" i="72" s="1"/>
  <c r="AD24" i="72"/>
  <c r="AB24" i="72"/>
  <c r="Y24" i="72"/>
  <c r="W24" i="72"/>
  <c r="T24" i="72"/>
  <c r="R24" i="72"/>
  <c r="O24" i="72"/>
  <c r="M24" i="72"/>
  <c r="J24" i="72"/>
  <c r="H24" i="72"/>
  <c r="E24" i="72"/>
  <c r="AZ24" i="72" s="1"/>
  <c r="C24" i="72"/>
  <c r="AX24" i="72" s="1"/>
  <c r="AZ25" i="72" s="1"/>
  <c r="Y22" i="72"/>
  <c r="W22" i="72"/>
  <c r="T22" i="72"/>
  <c r="R22" i="72"/>
  <c r="O22" i="72"/>
  <c r="M22" i="72"/>
  <c r="J22" i="72"/>
  <c r="H22" i="72"/>
  <c r="E22" i="72"/>
  <c r="BC21" i="72" s="1"/>
  <c r="BD21" i="72" s="1"/>
  <c r="C22" i="72"/>
  <c r="BA21" i="72"/>
  <c r="AU21" i="72"/>
  <c r="AW21" i="72" s="1"/>
  <c r="Y21" i="72"/>
  <c r="W21" i="72"/>
  <c r="T21" i="72"/>
  <c r="R21" i="72"/>
  <c r="O21" i="72"/>
  <c r="M21" i="72"/>
  <c r="J21" i="72"/>
  <c r="H21" i="72"/>
  <c r="E21" i="72"/>
  <c r="AZ21" i="72" s="1"/>
  <c r="C21" i="72"/>
  <c r="AX21" i="72" s="1"/>
  <c r="T19" i="72"/>
  <c r="R19" i="72"/>
  <c r="O19" i="72"/>
  <c r="M19" i="72"/>
  <c r="J19" i="72"/>
  <c r="H19" i="72"/>
  <c r="E19" i="72"/>
  <c r="C19" i="72"/>
  <c r="BA18" i="72" s="1"/>
  <c r="BC18" i="72"/>
  <c r="BD18" i="72" s="1"/>
  <c r="AV18" i="72"/>
  <c r="AU18" i="72"/>
  <c r="AW18" i="72" s="1"/>
  <c r="T18" i="72"/>
  <c r="R18" i="72"/>
  <c r="O18" i="72"/>
  <c r="M18" i="72"/>
  <c r="J18" i="72"/>
  <c r="H18" i="72"/>
  <c r="E18" i="72"/>
  <c r="AZ18" i="72" s="1"/>
  <c r="C18" i="72"/>
  <c r="AX18" i="72" s="1"/>
  <c r="AZ19" i="72" s="1"/>
  <c r="O16" i="72"/>
  <c r="M16" i="72"/>
  <c r="J16" i="72"/>
  <c r="H16" i="72"/>
  <c r="E16" i="72"/>
  <c r="BC15" i="72" s="1"/>
  <c r="C16" i="72"/>
  <c r="BA15" i="72"/>
  <c r="AV15" i="72"/>
  <c r="AU15" i="72"/>
  <c r="AW15" i="72" s="1"/>
  <c r="O15" i="72"/>
  <c r="M15" i="72"/>
  <c r="J15" i="72"/>
  <c r="H15" i="72"/>
  <c r="E15" i="72"/>
  <c r="AZ15" i="72" s="1"/>
  <c r="C15" i="72"/>
  <c r="AX15" i="72" s="1"/>
  <c r="J13" i="72"/>
  <c r="H13" i="72"/>
  <c r="E13" i="72"/>
  <c r="C13" i="72"/>
  <c r="BA12" i="72" s="1"/>
  <c r="BC12" i="72"/>
  <c r="BD12" i="72" s="1"/>
  <c r="AV12" i="72"/>
  <c r="AU12" i="72"/>
  <c r="AW12" i="72" s="1"/>
  <c r="J12" i="72"/>
  <c r="H12" i="72"/>
  <c r="E12" i="72"/>
  <c r="AZ12" i="72" s="1"/>
  <c r="C12" i="72"/>
  <c r="AX12" i="72" s="1"/>
  <c r="AZ13" i="72" s="1"/>
  <c r="E10" i="72"/>
  <c r="BC9" i="72" s="1"/>
  <c r="C10" i="72"/>
  <c r="BA9" i="72"/>
  <c r="AV9" i="72"/>
  <c r="AU9" i="72"/>
  <c r="AW9" i="72" s="1"/>
  <c r="E9" i="72"/>
  <c r="AZ9" i="72" s="1"/>
  <c r="C9" i="72"/>
  <c r="AX9" i="72" s="1"/>
  <c r="BC6" i="72"/>
  <c r="BA6" i="72"/>
  <c r="AZ6" i="72"/>
  <c r="AX6" i="72"/>
  <c r="AV6" i="72"/>
  <c r="AU6" i="72"/>
  <c r="AW6" i="72" s="1"/>
  <c r="AN31" i="71"/>
  <c r="AL31" i="71"/>
  <c r="AI31" i="71"/>
  <c r="AG31" i="71"/>
  <c r="AD31" i="71"/>
  <c r="T31" i="71"/>
  <c r="R31" i="71"/>
  <c r="O31" i="71"/>
  <c r="M31" i="71"/>
  <c r="J31" i="71"/>
  <c r="H31" i="71"/>
  <c r="E31" i="71"/>
  <c r="C31" i="71"/>
  <c r="BA30" i="71" s="1"/>
  <c r="BC30" i="71"/>
  <c r="BD30" i="71" s="1"/>
  <c r="AV30" i="71"/>
  <c r="AU30" i="71"/>
  <c r="AW30" i="71" s="1"/>
  <c r="AN30" i="71"/>
  <c r="AL30" i="71"/>
  <c r="AI30" i="71"/>
  <c r="AG30" i="71"/>
  <c r="AD30" i="71"/>
  <c r="AB30" i="71"/>
  <c r="T30" i="71"/>
  <c r="R30" i="71"/>
  <c r="O30" i="71"/>
  <c r="M30" i="71"/>
  <c r="J30" i="71"/>
  <c r="H30" i="71"/>
  <c r="E30" i="71"/>
  <c r="AZ30" i="71" s="1"/>
  <c r="C30" i="71"/>
  <c r="AX30" i="71" s="1"/>
  <c r="AZ31" i="71" s="1"/>
  <c r="AI28" i="71"/>
  <c r="AG28" i="71"/>
  <c r="AD28" i="71"/>
  <c r="AB28" i="71"/>
  <c r="Y28" i="71"/>
  <c r="W28" i="71"/>
  <c r="T28" i="71"/>
  <c r="R28" i="71"/>
  <c r="J28" i="71"/>
  <c r="H28" i="71"/>
  <c r="E28" i="71"/>
  <c r="BC27" i="71" s="1"/>
  <c r="C28" i="71"/>
  <c r="BA27" i="71"/>
  <c r="AV27" i="71"/>
  <c r="AU27" i="71"/>
  <c r="AW27" i="71" s="1"/>
  <c r="AI27" i="71"/>
  <c r="AG27" i="71"/>
  <c r="AD27" i="71"/>
  <c r="AB27" i="71"/>
  <c r="Y27" i="71"/>
  <c r="W27" i="71"/>
  <c r="T27" i="71"/>
  <c r="R27" i="71"/>
  <c r="O27" i="71"/>
  <c r="J27" i="71"/>
  <c r="H27" i="71"/>
  <c r="E27" i="71"/>
  <c r="AZ27" i="71" s="1"/>
  <c r="C27" i="71"/>
  <c r="AX27" i="71" s="1"/>
  <c r="AD25" i="71"/>
  <c r="AB25" i="71"/>
  <c r="Y25" i="71"/>
  <c r="W25" i="71"/>
  <c r="T25" i="71"/>
  <c r="R25" i="71"/>
  <c r="O25" i="71"/>
  <c r="M25" i="71"/>
  <c r="J25" i="71"/>
  <c r="H25" i="71"/>
  <c r="E25" i="71"/>
  <c r="C25" i="71"/>
  <c r="BA24" i="71" s="1"/>
  <c r="BC24" i="71"/>
  <c r="BD24" i="71" s="1"/>
  <c r="AV24" i="71"/>
  <c r="AU24" i="71"/>
  <c r="AW24" i="71" s="1"/>
  <c r="AD24" i="71"/>
  <c r="AB24" i="71"/>
  <c r="Y24" i="71"/>
  <c r="W24" i="71"/>
  <c r="T24" i="71"/>
  <c r="R24" i="71"/>
  <c r="O24" i="71"/>
  <c r="M24" i="71"/>
  <c r="J24" i="71"/>
  <c r="H24" i="71"/>
  <c r="E24" i="71"/>
  <c r="AZ24" i="71" s="1"/>
  <c r="C24" i="71"/>
  <c r="AX24" i="71" s="1"/>
  <c r="AZ25" i="71" s="1"/>
  <c r="Y22" i="71"/>
  <c r="W22" i="71"/>
  <c r="T22" i="71"/>
  <c r="R22" i="71"/>
  <c r="O22" i="71"/>
  <c r="M22" i="71"/>
  <c r="J22" i="71"/>
  <c r="H22" i="71"/>
  <c r="E22" i="71"/>
  <c r="BC21" i="71" s="1"/>
  <c r="C22" i="71"/>
  <c r="BA21" i="71"/>
  <c r="AV21" i="71"/>
  <c r="AU21" i="71"/>
  <c r="AW21" i="71" s="1"/>
  <c r="Y21" i="71"/>
  <c r="W21" i="71"/>
  <c r="T21" i="71"/>
  <c r="R21" i="71"/>
  <c r="O21" i="71"/>
  <c r="M21" i="71"/>
  <c r="J21" i="71"/>
  <c r="H21" i="71"/>
  <c r="E21" i="71"/>
  <c r="AZ21" i="71" s="1"/>
  <c r="C21" i="71"/>
  <c r="AX21" i="71" s="1"/>
  <c r="T19" i="71"/>
  <c r="R19" i="71"/>
  <c r="O19" i="71"/>
  <c r="M19" i="71"/>
  <c r="J19" i="71"/>
  <c r="H19" i="71"/>
  <c r="E19" i="71"/>
  <c r="C19" i="71"/>
  <c r="BA18" i="71" s="1"/>
  <c r="BC18" i="71"/>
  <c r="BD18" i="71" s="1"/>
  <c r="AV18" i="71"/>
  <c r="AU18" i="71"/>
  <c r="AW18" i="71" s="1"/>
  <c r="T18" i="71"/>
  <c r="R18" i="71"/>
  <c r="O18" i="71"/>
  <c r="M18" i="71"/>
  <c r="J18" i="71"/>
  <c r="H18" i="71"/>
  <c r="E18" i="71"/>
  <c r="AZ18" i="71" s="1"/>
  <c r="C18" i="71"/>
  <c r="AX18" i="71" s="1"/>
  <c r="AZ19" i="71" s="1"/>
  <c r="O16" i="71"/>
  <c r="M16" i="71"/>
  <c r="J16" i="71"/>
  <c r="H16" i="71"/>
  <c r="E16" i="71"/>
  <c r="BC15" i="71" s="1"/>
  <c r="C16" i="71"/>
  <c r="BA15" i="71"/>
  <c r="AV15" i="71"/>
  <c r="AU15" i="71"/>
  <c r="AW15" i="71" s="1"/>
  <c r="O15" i="71"/>
  <c r="M15" i="71"/>
  <c r="J15" i="71"/>
  <c r="H15" i="71"/>
  <c r="E15" i="71"/>
  <c r="AZ15" i="71" s="1"/>
  <c r="C15" i="71"/>
  <c r="AX15" i="71" s="1"/>
  <c r="J13" i="71"/>
  <c r="H13" i="71"/>
  <c r="E13" i="71"/>
  <c r="C13" i="71"/>
  <c r="BA12" i="71" s="1"/>
  <c r="BC12" i="71"/>
  <c r="BD12" i="71" s="1"/>
  <c r="AV12" i="71"/>
  <c r="AU12" i="71"/>
  <c r="AW12" i="71" s="1"/>
  <c r="J12" i="71"/>
  <c r="H12" i="71"/>
  <c r="E12" i="71"/>
  <c r="AZ12" i="71" s="1"/>
  <c r="C12" i="71"/>
  <c r="AX12" i="71" s="1"/>
  <c r="AZ13" i="71" s="1"/>
  <c r="E10" i="71"/>
  <c r="BC9" i="71" s="1"/>
  <c r="C10" i="71"/>
  <c r="BA9" i="71"/>
  <c r="AV9" i="71"/>
  <c r="AU9" i="71"/>
  <c r="AW9" i="71" s="1"/>
  <c r="E9" i="71"/>
  <c r="AZ9" i="71" s="1"/>
  <c r="C9" i="71"/>
  <c r="AX9" i="71" s="1"/>
  <c r="BC6" i="71"/>
  <c r="BA6" i="71"/>
  <c r="AZ6" i="71"/>
  <c r="AX6" i="71"/>
  <c r="AV6" i="71"/>
  <c r="AU6" i="71"/>
  <c r="AW6" i="71" s="1"/>
  <c r="AN31" i="70"/>
  <c r="AL31" i="70"/>
  <c r="AI31" i="70"/>
  <c r="AG31" i="70"/>
  <c r="AD31" i="70"/>
  <c r="Y31" i="70"/>
  <c r="W31" i="70"/>
  <c r="T31" i="70"/>
  <c r="R31" i="70"/>
  <c r="O31" i="70"/>
  <c r="M31" i="70"/>
  <c r="J31" i="70"/>
  <c r="H31" i="70"/>
  <c r="E31" i="70"/>
  <c r="C31" i="70"/>
  <c r="BA30" i="70" s="1"/>
  <c r="AV30" i="70"/>
  <c r="AU30" i="70"/>
  <c r="AN30" i="70"/>
  <c r="AL30" i="70"/>
  <c r="AI30" i="70"/>
  <c r="AG30" i="70"/>
  <c r="AD30" i="70"/>
  <c r="AB30" i="70"/>
  <c r="Y30" i="70"/>
  <c r="W30" i="70"/>
  <c r="T30" i="70"/>
  <c r="R30" i="70"/>
  <c r="O30" i="70"/>
  <c r="M30" i="70"/>
  <c r="J30" i="70"/>
  <c r="H30" i="70"/>
  <c r="E30" i="70"/>
  <c r="C30" i="70"/>
  <c r="AX30" i="70" s="1"/>
  <c r="AI28" i="70"/>
  <c r="AG28" i="70"/>
  <c r="AD28" i="70"/>
  <c r="AB28" i="70"/>
  <c r="Y28" i="70"/>
  <c r="W28" i="70"/>
  <c r="T28" i="70"/>
  <c r="R28" i="70"/>
  <c r="O28" i="70"/>
  <c r="M28" i="70"/>
  <c r="J28" i="70"/>
  <c r="H28" i="70"/>
  <c r="E28" i="70"/>
  <c r="C28" i="70"/>
  <c r="AV27" i="70"/>
  <c r="AW27" i="70"/>
  <c r="AI27" i="70"/>
  <c r="AG27" i="70"/>
  <c r="AD27" i="70"/>
  <c r="AB27" i="70"/>
  <c r="Y27" i="70"/>
  <c r="W27" i="70"/>
  <c r="T27" i="70"/>
  <c r="R27" i="70"/>
  <c r="O27" i="70"/>
  <c r="M27" i="70"/>
  <c r="J27" i="70"/>
  <c r="H27" i="70"/>
  <c r="E27" i="70"/>
  <c r="C27" i="70"/>
  <c r="AD25" i="70"/>
  <c r="AB25" i="70"/>
  <c r="Y25" i="70"/>
  <c r="W25" i="70"/>
  <c r="T25" i="70"/>
  <c r="R25" i="70"/>
  <c r="O25" i="70"/>
  <c r="M25" i="70"/>
  <c r="J25" i="70"/>
  <c r="H25" i="70"/>
  <c r="E25" i="70"/>
  <c r="BC24" i="70" s="1"/>
  <c r="C25" i="70"/>
  <c r="AV24" i="70"/>
  <c r="AU24" i="70"/>
  <c r="AD24" i="70"/>
  <c r="AB24" i="70"/>
  <c r="Y24" i="70"/>
  <c r="W24" i="70"/>
  <c r="T24" i="70"/>
  <c r="R24" i="70"/>
  <c r="O24" i="70"/>
  <c r="M24" i="70"/>
  <c r="J24" i="70"/>
  <c r="H24" i="70"/>
  <c r="E24" i="70"/>
  <c r="AZ24" i="70" s="1"/>
  <c r="C24" i="70"/>
  <c r="AX24" i="70" s="1"/>
  <c r="Y22" i="70"/>
  <c r="T22" i="70"/>
  <c r="R22" i="70"/>
  <c r="O22" i="70"/>
  <c r="M22" i="70"/>
  <c r="J22" i="70"/>
  <c r="H22" i="70"/>
  <c r="E22" i="70"/>
  <c r="C22" i="70"/>
  <c r="AV21" i="70"/>
  <c r="AU21" i="70"/>
  <c r="Y21" i="70"/>
  <c r="T21" i="70"/>
  <c r="R21" i="70"/>
  <c r="O21" i="70"/>
  <c r="M21" i="70"/>
  <c r="J21" i="70"/>
  <c r="H21" i="70"/>
  <c r="E21" i="70"/>
  <c r="C21" i="70"/>
  <c r="T19" i="70"/>
  <c r="R19" i="70"/>
  <c r="O19" i="70"/>
  <c r="M19" i="70"/>
  <c r="J19" i="70"/>
  <c r="H19" i="70"/>
  <c r="E19" i="70"/>
  <c r="C19" i="70"/>
  <c r="BA18" i="70" s="1"/>
  <c r="BC18" i="70"/>
  <c r="AV18" i="70"/>
  <c r="AU18" i="70"/>
  <c r="T18" i="70"/>
  <c r="R18" i="70"/>
  <c r="O18" i="70"/>
  <c r="M18" i="70"/>
  <c r="J18" i="70"/>
  <c r="H18" i="70"/>
  <c r="E18" i="70"/>
  <c r="AZ18" i="70" s="1"/>
  <c r="C18" i="70"/>
  <c r="AX18" i="70" s="1"/>
  <c r="O16" i="70"/>
  <c r="M16" i="70"/>
  <c r="J16" i="70"/>
  <c r="H16" i="70"/>
  <c r="E16" i="70"/>
  <c r="BC15" i="70" s="1"/>
  <c r="C16" i="70"/>
  <c r="AV15" i="70"/>
  <c r="AU15" i="70"/>
  <c r="O15" i="70"/>
  <c r="M15" i="70"/>
  <c r="J15" i="70"/>
  <c r="H15" i="70"/>
  <c r="E15" i="70"/>
  <c r="AZ15" i="70" s="1"/>
  <c r="C15" i="70"/>
  <c r="J13" i="70"/>
  <c r="H13" i="70"/>
  <c r="E13" i="70"/>
  <c r="C13" i="70"/>
  <c r="BC12" i="70"/>
  <c r="AU12" i="70"/>
  <c r="J12" i="70"/>
  <c r="H12" i="70"/>
  <c r="E12" i="70"/>
  <c r="C12" i="70"/>
  <c r="E10" i="70"/>
  <c r="BC9" i="70" s="1"/>
  <c r="C10" i="70"/>
  <c r="BA9" i="70"/>
  <c r="AV9" i="70"/>
  <c r="AU9" i="70"/>
  <c r="E9" i="70"/>
  <c r="AZ9" i="70" s="1"/>
  <c r="C9" i="70"/>
  <c r="AX9" i="70" s="1"/>
  <c r="BC6" i="70"/>
  <c r="BA6" i="70"/>
  <c r="AZ6" i="70"/>
  <c r="AX6" i="70"/>
  <c r="AV6" i="70"/>
  <c r="AU6" i="70"/>
  <c r="AN31" i="69"/>
  <c r="AL31" i="69"/>
  <c r="AI31" i="69"/>
  <c r="AG31" i="69"/>
  <c r="AD31" i="69"/>
  <c r="Y31" i="69"/>
  <c r="W31" i="69"/>
  <c r="T31" i="69"/>
  <c r="R31" i="69"/>
  <c r="O31" i="69"/>
  <c r="M31" i="69"/>
  <c r="J31" i="69"/>
  <c r="H31" i="69"/>
  <c r="E31" i="69"/>
  <c r="C31" i="69"/>
  <c r="BA30" i="69" s="1"/>
  <c r="BC30" i="69"/>
  <c r="BD30" i="69" s="1"/>
  <c r="AV30" i="69"/>
  <c r="AU30" i="69"/>
  <c r="AW30" i="69" s="1"/>
  <c r="AN30" i="69"/>
  <c r="AL30" i="69"/>
  <c r="AI30" i="69"/>
  <c r="AG30" i="69"/>
  <c r="AD30" i="69"/>
  <c r="AB30" i="69"/>
  <c r="Y30" i="69"/>
  <c r="W30" i="69"/>
  <c r="T30" i="69"/>
  <c r="R30" i="69"/>
  <c r="O30" i="69"/>
  <c r="M30" i="69"/>
  <c r="J30" i="69"/>
  <c r="H30" i="69"/>
  <c r="E30" i="69"/>
  <c r="AZ30" i="69" s="1"/>
  <c r="C30" i="69"/>
  <c r="AX30" i="69" s="1"/>
  <c r="AZ31" i="69" s="1"/>
  <c r="AI28" i="69"/>
  <c r="AG28" i="69"/>
  <c r="AD28" i="69"/>
  <c r="AB28" i="69"/>
  <c r="Y28" i="69"/>
  <c r="W28" i="69"/>
  <c r="T28" i="69"/>
  <c r="R28" i="69"/>
  <c r="O28" i="69"/>
  <c r="M28" i="69"/>
  <c r="J28" i="69"/>
  <c r="H28" i="69"/>
  <c r="E28" i="69"/>
  <c r="BC27" i="69" s="1"/>
  <c r="C28" i="69"/>
  <c r="BA27" i="69"/>
  <c r="AV27" i="69"/>
  <c r="AU27" i="69"/>
  <c r="AW27" i="69" s="1"/>
  <c r="AI27" i="69"/>
  <c r="AG27" i="69"/>
  <c r="AD27" i="69"/>
  <c r="AB27" i="69"/>
  <c r="Y27" i="69"/>
  <c r="W27" i="69"/>
  <c r="T27" i="69"/>
  <c r="R27" i="69"/>
  <c r="O27" i="69"/>
  <c r="M27" i="69"/>
  <c r="J27" i="69"/>
  <c r="H27" i="69"/>
  <c r="E27" i="69"/>
  <c r="AZ27" i="69" s="1"/>
  <c r="C27" i="69"/>
  <c r="AX27" i="69" s="1"/>
  <c r="AD25" i="69"/>
  <c r="AB25" i="69"/>
  <c r="Y25" i="69"/>
  <c r="W25" i="69"/>
  <c r="T25" i="69"/>
  <c r="R25" i="69"/>
  <c r="O25" i="69"/>
  <c r="M25" i="69"/>
  <c r="J25" i="69"/>
  <c r="H25" i="69"/>
  <c r="E25" i="69"/>
  <c r="C25" i="69"/>
  <c r="BA24" i="69" s="1"/>
  <c r="BC24" i="69"/>
  <c r="BD24" i="69" s="1"/>
  <c r="AV24" i="69"/>
  <c r="AU24" i="69"/>
  <c r="AW24" i="69" s="1"/>
  <c r="AD24" i="69"/>
  <c r="AB24" i="69"/>
  <c r="Y24" i="69"/>
  <c r="W24" i="69"/>
  <c r="T24" i="69"/>
  <c r="R24" i="69"/>
  <c r="O24" i="69"/>
  <c r="M24" i="69"/>
  <c r="J24" i="69"/>
  <c r="H24" i="69"/>
  <c r="E24" i="69"/>
  <c r="AZ24" i="69" s="1"/>
  <c r="C24" i="69"/>
  <c r="AX24" i="69" s="1"/>
  <c r="AZ25" i="69" s="1"/>
  <c r="Y22" i="69"/>
  <c r="W22" i="69"/>
  <c r="T22" i="69"/>
  <c r="R22" i="69"/>
  <c r="O22" i="69"/>
  <c r="M22" i="69"/>
  <c r="J22" i="69"/>
  <c r="H22" i="69"/>
  <c r="E22" i="69"/>
  <c r="BC21" i="69" s="1"/>
  <c r="C22" i="69"/>
  <c r="BA21" i="69"/>
  <c r="AV21" i="69"/>
  <c r="AU21" i="69"/>
  <c r="AW21" i="69" s="1"/>
  <c r="Y21" i="69"/>
  <c r="W21" i="69"/>
  <c r="T21" i="69"/>
  <c r="R21" i="69"/>
  <c r="O21" i="69"/>
  <c r="M21" i="69"/>
  <c r="J21" i="69"/>
  <c r="H21" i="69"/>
  <c r="E21" i="69"/>
  <c r="AZ21" i="69" s="1"/>
  <c r="C21" i="69"/>
  <c r="AX21" i="69" s="1"/>
  <c r="T19" i="69"/>
  <c r="R19" i="69"/>
  <c r="O19" i="69"/>
  <c r="M19" i="69"/>
  <c r="J19" i="69"/>
  <c r="H19" i="69"/>
  <c r="BA18" i="69"/>
  <c r="BC18" i="69"/>
  <c r="BD18" i="69" s="1"/>
  <c r="AV18" i="69"/>
  <c r="AU18" i="69"/>
  <c r="AW18" i="69" s="1"/>
  <c r="T18" i="69"/>
  <c r="R18" i="69"/>
  <c r="O18" i="69"/>
  <c r="M18" i="69"/>
  <c r="J18" i="69"/>
  <c r="AZ18" i="69"/>
  <c r="AX18" i="69"/>
  <c r="AZ19" i="69" s="1"/>
  <c r="O16" i="69"/>
  <c r="M16" i="69"/>
  <c r="J16" i="69"/>
  <c r="H16" i="69"/>
  <c r="E16" i="69"/>
  <c r="BC15" i="69" s="1"/>
  <c r="C16" i="69"/>
  <c r="BA15" i="69"/>
  <c r="AV15" i="69"/>
  <c r="AU15" i="69"/>
  <c r="AW15" i="69" s="1"/>
  <c r="O15" i="69"/>
  <c r="M15" i="69"/>
  <c r="J15" i="69"/>
  <c r="H15" i="69"/>
  <c r="E15" i="69"/>
  <c r="AZ15" i="69" s="1"/>
  <c r="C15" i="69"/>
  <c r="AX15" i="69" s="1"/>
  <c r="J13" i="69"/>
  <c r="H13" i="69"/>
  <c r="E13" i="69"/>
  <c r="C13" i="69"/>
  <c r="BA12" i="69" s="1"/>
  <c r="BC12" i="69"/>
  <c r="BD12" i="69" s="1"/>
  <c r="AV12" i="69"/>
  <c r="AU12" i="69"/>
  <c r="AW12" i="69" s="1"/>
  <c r="J12" i="69"/>
  <c r="H12" i="69"/>
  <c r="E12" i="69"/>
  <c r="AZ12" i="69" s="1"/>
  <c r="C12" i="69"/>
  <c r="AX12" i="69" s="1"/>
  <c r="AZ13" i="69" s="1"/>
  <c r="E10" i="69"/>
  <c r="BC9" i="69" s="1"/>
  <c r="C10" i="69"/>
  <c r="BA9" i="69"/>
  <c r="AV9" i="69"/>
  <c r="AU9" i="69"/>
  <c r="AW9" i="69" s="1"/>
  <c r="E9" i="69"/>
  <c r="AZ9" i="69" s="1"/>
  <c r="C9" i="69"/>
  <c r="AX9" i="69" s="1"/>
  <c r="BC6" i="69"/>
  <c r="BA6" i="69"/>
  <c r="AZ6" i="69"/>
  <c r="AX6" i="69"/>
  <c r="AV6" i="69"/>
  <c r="AU6" i="69"/>
  <c r="AW6" i="69" s="1"/>
  <c r="AN31" i="68"/>
  <c r="AL31" i="68"/>
  <c r="AI31" i="68"/>
  <c r="AG31" i="68"/>
  <c r="AD31" i="68"/>
  <c r="Y31" i="68"/>
  <c r="W31" i="68"/>
  <c r="T31" i="68"/>
  <c r="R31" i="68"/>
  <c r="O31" i="68"/>
  <c r="J31" i="68"/>
  <c r="H31" i="68"/>
  <c r="E31" i="68"/>
  <c r="C31" i="68"/>
  <c r="BA30" i="68" s="1"/>
  <c r="AV30" i="68"/>
  <c r="AU30" i="68"/>
  <c r="AN30" i="68"/>
  <c r="AL30" i="68"/>
  <c r="AI30" i="68"/>
  <c r="AG30" i="68"/>
  <c r="AD30" i="68"/>
  <c r="AB30" i="68"/>
  <c r="Y30" i="68"/>
  <c r="W30" i="68"/>
  <c r="T30" i="68"/>
  <c r="R30" i="68"/>
  <c r="O30" i="68"/>
  <c r="J30" i="68"/>
  <c r="H30" i="68"/>
  <c r="E30" i="68"/>
  <c r="C30" i="68"/>
  <c r="AX30" i="68" s="1"/>
  <c r="AI28" i="68"/>
  <c r="AG28" i="68"/>
  <c r="AD28" i="68"/>
  <c r="AB28" i="68"/>
  <c r="Y28" i="68"/>
  <c r="W28" i="68"/>
  <c r="T28" i="68"/>
  <c r="R28" i="68"/>
  <c r="O28" i="68"/>
  <c r="M28" i="68"/>
  <c r="J28" i="68"/>
  <c r="H28" i="68"/>
  <c r="E28" i="68"/>
  <c r="C28" i="68"/>
  <c r="AV27" i="68"/>
  <c r="AU27" i="68"/>
  <c r="AW27" i="68" s="1"/>
  <c r="AI27" i="68"/>
  <c r="AG27" i="68"/>
  <c r="AD27" i="68"/>
  <c r="AB27" i="68"/>
  <c r="Y27" i="68"/>
  <c r="W27" i="68"/>
  <c r="T27" i="68"/>
  <c r="R27" i="68"/>
  <c r="O27" i="68"/>
  <c r="M27" i="68"/>
  <c r="J27" i="68"/>
  <c r="H27" i="68"/>
  <c r="E27" i="68"/>
  <c r="C27" i="68"/>
  <c r="AD25" i="68"/>
  <c r="AB25" i="68"/>
  <c r="Y25" i="68"/>
  <c r="W25" i="68"/>
  <c r="T25" i="68"/>
  <c r="R25" i="68"/>
  <c r="O25" i="68"/>
  <c r="M25" i="68"/>
  <c r="J25" i="68"/>
  <c r="H25" i="68"/>
  <c r="E25" i="68"/>
  <c r="BC24" i="68" s="1"/>
  <c r="C25" i="68"/>
  <c r="BA24" i="68" s="1"/>
  <c r="AV24" i="68"/>
  <c r="AU24" i="68"/>
  <c r="AW24" i="68" s="1"/>
  <c r="AD24" i="68"/>
  <c r="AB24" i="68"/>
  <c r="Y24" i="68"/>
  <c r="W24" i="68"/>
  <c r="T24" i="68"/>
  <c r="R24" i="68"/>
  <c r="O24" i="68"/>
  <c r="M24" i="68"/>
  <c r="J24" i="68"/>
  <c r="H24" i="68"/>
  <c r="E24" i="68"/>
  <c r="AZ24" i="68" s="1"/>
  <c r="C24" i="68"/>
  <c r="Y22" i="68"/>
  <c r="W22" i="68"/>
  <c r="T22" i="68"/>
  <c r="R22" i="68"/>
  <c r="O22" i="68"/>
  <c r="M22" i="68"/>
  <c r="J22" i="68"/>
  <c r="H22" i="68"/>
  <c r="E22" i="68"/>
  <c r="C22" i="68"/>
  <c r="AV21" i="68"/>
  <c r="AU21" i="68"/>
  <c r="AW21" i="68" s="1"/>
  <c r="Y21" i="68"/>
  <c r="W21" i="68"/>
  <c r="T21" i="68"/>
  <c r="R21" i="68"/>
  <c r="O21" i="68"/>
  <c r="M21" i="68"/>
  <c r="J21" i="68"/>
  <c r="H21" i="68"/>
  <c r="E21" i="68"/>
  <c r="C21" i="68"/>
  <c r="T19" i="68"/>
  <c r="R19" i="68"/>
  <c r="O19" i="68"/>
  <c r="M19" i="68"/>
  <c r="J19" i="68"/>
  <c r="H19" i="68"/>
  <c r="E19" i="68"/>
  <c r="BC18" i="68" s="1"/>
  <c r="C19" i="68"/>
  <c r="BA18" i="68" s="1"/>
  <c r="AV18" i="68"/>
  <c r="AU18" i="68"/>
  <c r="T18" i="68"/>
  <c r="R18" i="68"/>
  <c r="O18" i="68"/>
  <c r="M18" i="68"/>
  <c r="H18" i="68"/>
  <c r="E18" i="68"/>
  <c r="AZ18" i="68" s="1"/>
  <c r="C18" i="68"/>
  <c r="AX18" i="68" s="1"/>
  <c r="O16" i="68"/>
  <c r="M16" i="68"/>
  <c r="J16" i="68"/>
  <c r="H16" i="68"/>
  <c r="E16" i="68"/>
  <c r="BC15" i="68" s="1"/>
  <c r="C16" i="68"/>
  <c r="BA15" i="68"/>
  <c r="AV15" i="68"/>
  <c r="AU15" i="68"/>
  <c r="O15" i="68"/>
  <c r="M15" i="68"/>
  <c r="AZ15" i="68"/>
  <c r="C15" i="68"/>
  <c r="AX15" i="68" s="1"/>
  <c r="J13" i="68"/>
  <c r="H13" i="68"/>
  <c r="E13" i="68"/>
  <c r="C13" i="68"/>
  <c r="AV12" i="68"/>
  <c r="AU12" i="68"/>
  <c r="J12" i="68"/>
  <c r="H12" i="68"/>
  <c r="E12" i="68"/>
  <c r="C12" i="68"/>
  <c r="E10" i="68"/>
  <c r="BC9" i="68" s="1"/>
  <c r="C10" i="68"/>
  <c r="BA9" i="68"/>
  <c r="AU9" i="68"/>
  <c r="E9" i="68"/>
  <c r="AZ9" i="68" s="1"/>
  <c r="C9" i="68"/>
  <c r="AX9" i="68" s="1"/>
  <c r="BC6" i="68"/>
  <c r="BA6" i="68"/>
  <c r="AZ6" i="68"/>
  <c r="AZ7" i="68" s="1"/>
  <c r="AV6" i="68"/>
  <c r="AU6" i="68"/>
  <c r="AN31" i="67"/>
  <c r="AL31" i="67"/>
  <c r="AI31" i="67"/>
  <c r="AG31" i="67"/>
  <c r="AD31" i="67"/>
  <c r="Y31" i="67"/>
  <c r="W31" i="67"/>
  <c r="T31" i="67"/>
  <c r="R31" i="67"/>
  <c r="O31" i="67"/>
  <c r="M31" i="67"/>
  <c r="J31" i="67"/>
  <c r="H31" i="67"/>
  <c r="E31" i="67"/>
  <c r="C31" i="67"/>
  <c r="AV30" i="67"/>
  <c r="AU30" i="67"/>
  <c r="AN30" i="67"/>
  <c r="AL30" i="67"/>
  <c r="AI30" i="67"/>
  <c r="AG30" i="67"/>
  <c r="AD30" i="67"/>
  <c r="AB30" i="67"/>
  <c r="Y30" i="67"/>
  <c r="W30" i="67"/>
  <c r="T30" i="67"/>
  <c r="R30" i="67"/>
  <c r="O30" i="67"/>
  <c r="M30" i="67"/>
  <c r="J30" i="67"/>
  <c r="H30" i="67"/>
  <c r="E30" i="67"/>
  <c r="C30" i="67"/>
  <c r="AI28" i="67"/>
  <c r="AG28" i="67"/>
  <c r="AD28" i="67"/>
  <c r="AB28" i="67"/>
  <c r="Y28" i="67"/>
  <c r="W28" i="67"/>
  <c r="T28" i="67"/>
  <c r="R28" i="67"/>
  <c r="O28" i="67"/>
  <c r="M28" i="67"/>
  <c r="J28" i="67"/>
  <c r="H28" i="67"/>
  <c r="E28" i="67"/>
  <c r="C28" i="67"/>
  <c r="AV27" i="67"/>
  <c r="AU27" i="67"/>
  <c r="AI27" i="67"/>
  <c r="AG27" i="67"/>
  <c r="AD27" i="67"/>
  <c r="AB27" i="67"/>
  <c r="Y27" i="67"/>
  <c r="W27" i="67"/>
  <c r="T27" i="67"/>
  <c r="R27" i="67"/>
  <c r="O27" i="67"/>
  <c r="M27" i="67"/>
  <c r="J27" i="67"/>
  <c r="H27" i="67"/>
  <c r="E27" i="67"/>
  <c r="C27" i="67"/>
  <c r="AD25" i="67"/>
  <c r="AB25" i="67"/>
  <c r="Y25" i="67"/>
  <c r="W25" i="67"/>
  <c r="T25" i="67"/>
  <c r="R25" i="67"/>
  <c r="O25" i="67"/>
  <c r="M25" i="67"/>
  <c r="J25" i="67"/>
  <c r="H25" i="67"/>
  <c r="E25" i="67"/>
  <c r="C25" i="67"/>
  <c r="AV24" i="67"/>
  <c r="AU24" i="67"/>
  <c r="AD24" i="67"/>
  <c r="AB24" i="67"/>
  <c r="Y24" i="67"/>
  <c r="W24" i="67"/>
  <c r="T24" i="67"/>
  <c r="R24" i="67"/>
  <c r="O24" i="67"/>
  <c r="M24" i="67"/>
  <c r="J24" i="67"/>
  <c r="H24" i="67"/>
  <c r="E24" i="67"/>
  <c r="AZ24" i="67" s="1"/>
  <c r="C24" i="67"/>
  <c r="AX24" i="67" s="1"/>
  <c r="Y22" i="67"/>
  <c r="W22" i="67"/>
  <c r="T22" i="67"/>
  <c r="R22" i="67"/>
  <c r="O22" i="67"/>
  <c r="M22" i="67"/>
  <c r="J22" i="67"/>
  <c r="H22" i="67"/>
  <c r="E22" i="67"/>
  <c r="BC21" i="67" s="1"/>
  <c r="C22" i="67"/>
  <c r="BA21" i="67" s="1"/>
  <c r="AV21" i="67"/>
  <c r="AU21" i="67"/>
  <c r="Y21" i="67"/>
  <c r="W21" i="67"/>
  <c r="T21" i="67"/>
  <c r="R21" i="67"/>
  <c r="O21" i="67"/>
  <c r="M21" i="67"/>
  <c r="J21" i="67"/>
  <c r="H21" i="67"/>
  <c r="E21" i="67"/>
  <c r="C21" i="67"/>
  <c r="T19" i="67"/>
  <c r="R19" i="67"/>
  <c r="O19" i="67"/>
  <c r="M19" i="67"/>
  <c r="J19" i="67"/>
  <c r="H19" i="67"/>
  <c r="E19" i="67"/>
  <c r="C19" i="67"/>
  <c r="AV18" i="67"/>
  <c r="AU18" i="67"/>
  <c r="T18" i="67"/>
  <c r="R18" i="67"/>
  <c r="O18" i="67"/>
  <c r="M18" i="67"/>
  <c r="J18" i="67"/>
  <c r="H18" i="67"/>
  <c r="E18" i="67"/>
  <c r="C18" i="67"/>
  <c r="O16" i="67"/>
  <c r="M16" i="67"/>
  <c r="J16" i="67"/>
  <c r="H16" i="67"/>
  <c r="E16" i="67"/>
  <c r="BC15" i="67" s="1"/>
  <c r="C16" i="67"/>
  <c r="AV15" i="67"/>
  <c r="AU15" i="67"/>
  <c r="O15" i="67"/>
  <c r="M15" i="67"/>
  <c r="J15" i="67"/>
  <c r="H15" i="67"/>
  <c r="E15" i="67"/>
  <c r="C15" i="67"/>
  <c r="AX15" i="67" s="1"/>
  <c r="J13" i="67"/>
  <c r="H13" i="67"/>
  <c r="E13" i="67"/>
  <c r="C13" i="67"/>
  <c r="AV12" i="67"/>
  <c r="AU12" i="67"/>
  <c r="J12" i="67"/>
  <c r="H12" i="67"/>
  <c r="E12" i="67"/>
  <c r="AZ12" i="67" s="1"/>
  <c r="C12" i="67"/>
  <c r="E10" i="67"/>
  <c r="BC9" i="67" s="1"/>
  <c r="C10" i="67"/>
  <c r="BA9" i="67"/>
  <c r="AV9" i="67"/>
  <c r="AU9" i="67"/>
  <c r="E9" i="67"/>
  <c r="AZ9" i="67" s="1"/>
  <c r="C9" i="67"/>
  <c r="AX9" i="67" s="1"/>
  <c r="BC6" i="67"/>
  <c r="BA6" i="67"/>
  <c r="AZ6" i="67"/>
  <c r="AX6" i="67"/>
  <c r="AV6" i="67"/>
  <c r="AU6" i="67"/>
  <c r="BC12" i="67" l="1"/>
  <c r="BA15" i="67"/>
  <c r="BA27" i="67"/>
  <c r="BA15" i="73"/>
  <c r="BA27" i="73"/>
  <c r="AW30" i="67"/>
  <c r="AW27" i="67"/>
  <c r="BC30" i="67"/>
  <c r="AW24" i="67"/>
  <c r="AW21" i="67"/>
  <c r="AW18" i="67"/>
  <c r="AX18" i="67"/>
  <c r="AW15" i="67"/>
  <c r="AX21" i="67"/>
  <c r="AZ21" i="67"/>
  <c r="BD15" i="67"/>
  <c r="AZ15" i="67"/>
  <c r="AZ16" i="67" s="1"/>
  <c r="AW12" i="67"/>
  <c r="AX30" i="67"/>
  <c r="BA30" i="67"/>
  <c r="AZ30" i="67"/>
  <c r="AX27" i="67"/>
  <c r="BC27" i="67"/>
  <c r="BD27" i="67" s="1"/>
  <c r="AZ27" i="67"/>
  <c r="AZ28" i="67" s="1"/>
  <c r="BA24" i="67"/>
  <c r="BC24" i="67"/>
  <c r="BD9" i="67"/>
  <c r="BA18" i="67"/>
  <c r="BC18" i="67"/>
  <c r="AZ18" i="67"/>
  <c r="AX12" i="67"/>
  <c r="AZ13" i="67" s="1"/>
  <c r="BA12" i="67"/>
  <c r="BD12" i="67" s="1"/>
  <c r="AW9" i="67"/>
  <c r="AZ25" i="67"/>
  <c r="BD21" i="67"/>
  <c r="BD6" i="67"/>
  <c r="AW6" i="67"/>
  <c r="AW30" i="73"/>
  <c r="AW27" i="73"/>
  <c r="AW24" i="73"/>
  <c r="BA30" i="73"/>
  <c r="AW21" i="73"/>
  <c r="AW18" i="73"/>
  <c r="AZ24" i="73"/>
  <c r="AW15" i="73"/>
  <c r="AX21" i="73"/>
  <c r="AZ22" i="73" s="1"/>
  <c r="BA21" i="73"/>
  <c r="BC21" i="73"/>
  <c r="BA18" i="73"/>
  <c r="AZ18" i="73"/>
  <c r="BD15" i="73"/>
  <c r="AW12" i="73"/>
  <c r="AX30" i="73"/>
  <c r="BD30" i="73"/>
  <c r="AZ30" i="73"/>
  <c r="AX27" i="73"/>
  <c r="AZ28" i="73" s="1"/>
  <c r="AX24" i="73"/>
  <c r="BA24" i="73"/>
  <c r="BD9" i="73"/>
  <c r="BC24" i="73"/>
  <c r="AX18" i="73"/>
  <c r="AZ19" i="73" s="1"/>
  <c r="BC18" i="73"/>
  <c r="AX12" i="73"/>
  <c r="BD12" i="73"/>
  <c r="AZ12" i="73"/>
  <c r="AW9" i="73"/>
  <c r="BD27" i="73"/>
  <c r="BD6" i="73"/>
  <c r="AW6" i="73"/>
  <c r="BD15" i="69"/>
  <c r="BD9" i="69"/>
  <c r="BD27" i="69"/>
  <c r="BD21" i="69"/>
  <c r="BD6" i="69"/>
  <c r="BD15" i="71"/>
  <c r="BD27" i="71"/>
  <c r="BD9" i="71"/>
  <c r="BD21" i="71"/>
  <c r="BD6" i="71"/>
  <c r="BD15" i="72"/>
  <c r="BD9" i="72"/>
  <c r="BD27" i="72"/>
  <c r="BD6" i="72"/>
  <c r="AZ7" i="67"/>
  <c r="BD6" i="68"/>
  <c r="AZ12" i="68"/>
  <c r="BC12" i="68"/>
  <c r="BD15" i="68"/>
  <c r="AZ7" i="69"/>
  <c r="AZ12" i="70"/>
  <c r="AX15" i="70"/>
  <c r="BA15" i="70"/>
  <c r="BC30" i="70"/>
  <c r="AZ7" i="71"/>
  <c r="AZ7" i="72"/>
  <c r="AZ7" i="73"/>
  <c r="AW12" i="68"/>
  <c r="BA27" i="68"/>
  <c r="BD9" i="68"/>
  <c r="AX24" i="68"/>
  <c r="BD18" i="68"/>
  <c r="AX27" i="68"/>
  <c r="AW18" i="68"/>
  <c r="BC30" i="68"/>
  <c r="BD30" i="68" s="1"/>
  <c r="AZ30" i="68"/>
  <c r="AZ31" i="68"/>
  <c r="AX21" i="68"/>
  <c r="BA21" i="68"/>
  <c r="BD24" i="68"/>
  <c r="AZ25" i="68"/>
  <c r="AW6" i="68"/>
  <c r="AX12" i="68"/>
  <c r="AZ13" i="68" s="1"/>
  <c r="BA12" i="68"/>
  <c r="BD12" i="68" s="1"/>
  <c r="AW9" i="68"/>
  <c r="BC21" i="70"/>
  <c r="AZ21" i="70"/>
  <c r="BC21" i="68"/>
  <c r="BD21" i="68" s="1"/>
  <c r="AZ21" i="68"/>
  <c r="AW15" i="68"/>
  <c r="AW30" i="68"/>
  <c r="BC27" i="68"/>
  <c r="BD27" i="68" s="1"/>
  <c r="AZ27" i="68"/>
  <c r="AZ19" i="70"/>
  <c r="AW6" i="70"/>
  <c r="AW9" i="70"/>
  <c r="AW24" i="70"/>
  <c r="BA24" i="70"/>
  <c r="AX21" i="70"/>
  <c r="AZ22" i="70" s="1"/>
  <c r="BA21" i="70"/>
  <c r="AZ30" i="70"/>
  <c r="AW15" i="70"/>
  <c r="BC27" i="70"/>
  <c r="AZ27" i="70"/>
  <c r="AW21" i="70"/>
  <c r="AX12" i="70"/>
  <c r="AZ13" i="70" s="1"/>
  <c r="BA12" i="70"/>
  <c r="AZ31" i="70"/>
  <c r="AW18" i="70"/>
  <c r="AZ25" i="70"/>
  <c r="AW30" i="70"/>
  <c r="AX27" i="70"/>
  <c r="AZ28" i="70" s="1"/>
  <c r="BA27" i="70"/>
  <c r="BD6" i="70"/>
  <c r="AZ7" i="70"/>
  <c r="BD9" i="70"/>
  <c r="BD12" i="70"/>
  <c r="AW12" i="70"/>
  <c r="BD18" i="70"/>
  <c r="BD15" i="70"/>
  <c r="BD30" i="70"/>
  <c r="BD24" i="70"/>
  <c r="AZ19" i="68"/>
  <c r="AZ10" i="73"/>
  <c r="AZ16" i="73"/>
  <c r="BF15" i="73" s="1"/>
  <c r="BF6" i="72"/>
  <c r="AZ10" i="72"/>
  <c r="BF9" i="72" s="1"/>
  <c r="BF12" i="72"/>
  <c r="AZ16" i="72"/>
  <c r="BF15" i="72" s="1"/>
  <c r="BF18" i="72"/>
  <c r="AZ22" i="72"/>
  <c r="BF21" i="72" s="1"/>
  <c r="BF24" i="72"/>
  <c r="AZ28" i="72"/>
  <c r="BF27" i="72" s="1"/>
  <c r="BF30" i="72"/>
  <c r="BF6" i="71"/>
  <c r="AZ10" i="71"/>
  <c r="BF9" i="71" s="1"/>
  <c r="BF12" i="71"/>
  <c r="AZ16" i="71"/>
  <c r="BF15" i="71" s="1"/>
  <c r="BF18" i="71"/>
  <c r="AZ22" i="71"/>
  <c r="BF21" i="71" s="1"/>
  <c r="BF24" i="71"/>
  <c r="AZ28" i="71"/>
  <c r="BF27" i="71" s="1"/>
  <c r="BF30" i="71"/>
  <c r="AZ10" i="70"/>
  <c r="AZ16" i="70"/>
  <c r="BF6" i="69"/>
  <c r="AZ10" i="69"/>
  <c r="BF9" i="69" s="1"/>
  <c r="BF12" i="69"/>
  <c r="AZ16" i="69"/>
  <c r="BF15" i="69" s="1"/>
  <c r="BF18" i="69"/>
  <c r="AZ22" i="69"/>
  <c r="BF21" i="69" s="1"/>
  <c r="BF24" i="69"/>
  <c r="AZ28" i="69"/>
  <c r="BF27" i="69" s="1"/>
  <c r="BF30" i="69"/>
  <c r="AZ10" i="68"/>
  <c r="AZ16" i="68"/>
  <c r="BF15" i="68" s="1"/>
  <c r="AZ22" i="68"/>
  <c r="BF30" i="68"/>
  <c r="AZ10" i="67"/>
  <c r="AN31" i="66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N31" i="58"/>
  <c r="AL31" i="58"/>
  <c r="AI31" i="58"/>
  <c r="AG31" i="58"/>
  <c r="AD31" i="58"/>
  <c r="Y31" i="58"/>
  <c r="W31" i="58"/>
  <c r="T31" i="58"/>
  <c r="R31" i="58"/>
  <c r="O31" i="58"/>
  <c r="M31" i="58"/>
  <c r="J31" i="58"/>
  <c r="H31" i="58"/>
  <c r="E31" i="58"/>
  <c r="C31" i="58"/>
  <c r="AU30" i="58"/>
  <c r="AN30" i="58"/>
  <c r="AL30" i="58"/>
  <c r="AI30" i="58"/>
  <c r="AG30" i="58"/>
  <c r="AD30" i="58"/>
  <c r="AB30" i="58"/>
  <c r="Y30" i="58"/>
  <c r="W30" i="58"/>
  <c r="T30" i="58"/>
  <c r="R30" i="58"/>
  <c r="O30" i="58"/>
  <c r="M30" i="58"/>
  <c r="J30" i="58"/>
  <c r="H30" i="58"/>
  <c r="E30" i="58"/>
  <c r="C30" i="58"/>
  <c r="AV30" i="58"/>
  <c r="AI28" i="58"/>
  <c r="AG28" i="58"/>
  <c r="AD28" i="58"/>
  <c r="AB28" i="58"/>
  <c r="Y28" i="58"/>
  <c r="W28" i="58"/>
  <c r="T28" i="58"/>
  <c r="R28" i="58"/>
  <c r="O28" i="58"/>
  <c r="M28" i="58"/>
  <c r="J28" i="58"/>
  <c r="H28" i="58"/>
  <c r="E28" i="58"/>
  <c r="AU27" i="58"/>
  <c r="AI27" i="58"/>
  <c r="AG27" i="58"/>
  <c r="AD27" i="58"/>
  <c r="AB27" i="58"/>
  <c r="Y27" i="58"/>
  <c r="W27" i="58"/>
  <c r="T27" i="58"/>
  <c r="R27" i="58"/>
  <c r="O27" i="58"/>
  <c r="M27" i="58"/>
  <c r="J27" i="58"/>
  <c r="H27" i="58"/>
  <c r="E27" i="58"/>
  <c r="C27" i="58"/>
  <c r="AV27" i="58"/>
  <c r="AD25" i="58"/>
  <c r="AB25" i="58"/>
  <c r="Y25" i="58"/>
  <c r="W25" i="58"/>
  <c r="T25" i="58"/>
  <c r="R25" i="58"/>
  <c r="E25" i="58"/>
  <c r="C25" i="58"/>
  <c r="AV24" i="58"/>
  <c r="AU24" i="58"/>
  <c r="AD24" i="58"/>
  <c r="AB24" i="58"/>
  <c r="Y24" i="58"/>
  <c r="W24" i="58"/>
  <c r="T24" i="58"/>
  <c r="R24" i="58"/>
  <c r="E24" i="58"/>
  <c r="C24" i="58"/>
  <c r="Y22" i="58"/>
  <c r="W22" i="58"/>
  <c r="T22" i="58"/>
  <c r="R22" i="58"/>
  <c r="O22" i="58"/>
  <c r="M22" i="58"/>
  <c r="J22" i="58"/>
  <c r="H22" i="58"/>
  <c r="E22" i="58"/>
  <c r="C22" i="58"/>
  <c r="AV21" i="58"/>
  <c r="AU21" i="58"/>
  <c r="Y21" i="58"/>
  <c r="W21" i="58"/>
  <c r="T21" i="58"/>
  <c r="R21" i="58"/>
  <c r="O21" i="58"/>
  <c r="M21" i="58"/>
  <c r="J21" i="58"/>
  <c r="H21" i="58"/>
  <c r="E21" i="58"/>
  <c r="C21" i="58"/>
  <c r="T19" i="58"/>
  <c r="R19" i="58"/>
  <c r="O19" i="58"/>
  <c r="M19" i="58"/>
  <c r="J19" i="58"/>
  <c r="H19" i="58"/>
  <c r="E19" i="58"/>
  <c r="C19" i="58"/>
  <c r="AV18" i="58"/>
  <c r="AU18" i="58"/>
  <c r="T18" i="58"/>
  <c r="R18" i="58"/>
  <c r="O18" i="58"/>
  <c r="M18" i="58"/>
  <c r="J18" i="58"/>
  <c r="H18" i="58"/>
  <c r="E18" i="58"/>
  <c r="C18" i="58"/>
  <c r="O16" i="58"/>
  <c r="M16" i="58"/>
  <c r="J16" i="58"/>
  <c r="H16" i="58"/>
  <c r="E16" i="58"/>
  <c r="C16" i="58"/>
  <c r="AV15" i="58"/>
  <c r="AU15" i="58"/>
  <c r="O15" i="58"/>
  <c r="M15" i="58"/>
  <c r="J15" i="58"/>
  <c r="H15" i="58"/>
  <c r="E15" i="58"/>
  <c r="C15" i="58"/>
  <c r="J13" i="58"/>
  <c r="H13" i="58"/>
  <c r="E13" i="58"/>
  <c r="C13" i="58"/>
  <c r="AV12" i="58"/>
  <c r="AU12" i="58"/>
  <c r="J12" i="58"/>
  <c r="H12" i="58"/>
  <c r="E12" i="58"/>
  <c r="C12" i="58"/>
  <c r="E10" i="58"/>
  <c r="BC9" i="58" s="1"/>
  <c r="C10" i="58"/>
  <c r="BA9" i="58" s="1"/>
  <c r="AV9" i="58"/>
  <c r="AU9" i="58"/>
  <c r="E9" i="58"/>
  <c r="AZ9" i="58" s="1"/>
  <c r="C9" i="58"/>
  <c r="AX9" i="58" s="1"/>
  <c r="BA6" i="58"/>
  <c r="AZ6" i="58"/>
  <c r="AX6" i="58"/>
  <c r="AV6" i="58"/>
  <c r="AU6" i="58"/>
  <c r="BD30" i="67" l="1"/>
  <c r="AZ22" i="67"/>
  <c r="BF21" i="67" s="1"/>
  <c r="BD18" i="67"/>
  <c r="AZ19" i="67"/>
  <c r="BF18" i="67" s="1"/>
  <c r="BF15" i="67"/>
  <c r="AZ31" i="67"/>
  <c r="BF30" i="67" s="1"/>
  <c r="BD24" i="67"/>
  <c r="BF24" i="67" s="1"/>
  <c r="BF27" i="67"/>
  <c r="BF9" i="67"/>
  <c r="BF12" i="67"/>
  <c r="BF6" i="67"/>
  <c r="AZ31" i="73"/>
  <c r="AZ25" i="73"/>
  <c r="BD21" i="73"/>
  <c r="BF21" i="73" s="1"/>
  <c r="BD18" i="73"/>
  <c r="BF30" i="73"/>
  <c r="BD24" i="73"/>
  <c r="BF9" i="73"/>
  <c r="AZ13" i="73"/>
  <c r="BF12" i="73" s="1"/>
  <c r="BF27" i="73"/>
  <c r="BF6" i="73"/>
  <c r="BE27" i="69"/>
  <c r="BE21" i="71"/>
  <c r="BE9" i="71"/>
  <c r="BE27" i="72"/>
  <c r="BD21" i="70"/>
  <c r="BF6" i="68"/>
  <c r="BF9" i="68"/>
  <c r="BF24" i="68"/>
  <c r="BF18" i="68"/>
  <c r="AZ28" i="68"/>
  <c r="BF27" i="68" s="1"/>
  <c r="BF21" i="68"/>
  <c r="BF12" i="68"/>
  <c r="BF18" i="70"/>
  <c r="BD27" i="70"/>
  <c r="BF9" i="70"/>
  <c r="BF24" i="70"/>
  <c r="BF21" i="70"/>
  <c r="BF30" i="70"/>
  <c r="BF12" i="70"/>
  <c r="BF6" i="70"/>
  <c r="BF27" i="70"/>
  <c r="BF15" i="70"/>
  <c r="BE15" i="72"/>
  <c r="BE24" i="72"/>
  <c r="BE21" i="72"/>
  <c r="BE12" i="72"/>
  <c r="BE9" i="72"/>
  <c r="BE30" i="72"/>
  <c r="BE18" i="72"/>
  <c r="BE6" i="72"/>
  <c r="BE24" i="71"/>
  <c r="BE12" i="71"/>
  <c r="BE30" i="71"/>
  <c r="BE27" i="71"/>
  <c r="BE18" i="71"/>
  <c r="BE15" i="71"/>
  <c r="BE6" i="71"/>
  <c r="BE15" i="69"/>
  <c r="BE24" i="69"/>
  <c r="BE21" i="69"/>
  <c r="BE12" i="69"/>
  <c r="BE9" i="69"/>
  <c r="BE30" i="69"/>
  <c r="BE18" i="69"/>
  <c r="BE6" i="69"/>
  <c r="AW12" i="66"/>
  <c r="AW15" i="66"/>
  <c r="AW24" i="66"/>
  <c r="AZ12" i="58"/>
  <c r="BC15" i="58"/>
  <c r="BC21" i="58"/>
  <c r="AX12" i="58"/>
  <c r="AZ18" i="66"/>
  <c r="AZ21" i="66"/>
  <c r="BC12" i="66"/>
  <c r="BD12" i="66" s="1"/>
  <c r="AZ15" i="66"/>
  <c r="BA18" i="66"/>
  <c r="AX21" i="66"/>
  <c r="AW21" i="58"/>
  <c r="AX18" i="58"/>
  <c r="BC18" i="58"/>
  <c r="AZ15" i="58"/>
  <c r="BC30" i="58"/>
  <c r="AZ22" i="66"/>
  <c r="BA12" i="58"/>
  <c r="AZ18" i="58"/>
  <c r="AZ12" i="66"/>
  <c r="BC18" i="66"/>
  <c r="BD18" i="66" s="1"/>
  <c r="AZ24" i="66"/>
  <c r="AZ25" i="66" s="1"/>
  <c r="BF24" i="66" s="1"/>
  <c r="BA27" i="66"/>
  <c r="BC12" i="58"/>
  <c r="BA18" i="58"/>
  <c r="AZ24" i="58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58"/>
  <c r="AW18" i="58"/>
  <c r="BC27" i="58"/>
  <c r="AX21" i="58"/>
  <c r="AW15" i="58"/>
  <c r="BA24" i="58"/>
  <c r="BC24" i="58"/>
  <c r="AW12" i="58"/>
  <c r="BD9" i="58"/>
  <c r="AZ21" i="58"/>
  <c r="AW9" i="58"/>
  <c r="AX15" i="58"/>
  <c r="AX27" i="58"/>
  <c r="BD6" i="58"/>
  <c r="AZ7" i="58"/>
  <c r="AW6" i="58"/>
  <c r="BA30" i="66"/>
  <c r="AZ27" i="58"/>
  <c r="BA15" i="58"/>
  <c r="BA21" i="58"/>
  <c r="AZ10" i="58"/>
  <c r="AW30" i="66"/>
  <c r="BC30" i="66"/>
  <c r="BD30" i="66" s="1"/>
  <c r="AX30" i="58"/>
  <c r="AW30" i="58"/>
  <c r="BA15" i="66"/>
  <c r="BA21" i="66"/>
  <c r="AZ27" i="66"/>
  <c r="AZ30" i="66"/>
  <c r="AZ31" i="66" s="1"/>
  <c r="BF30" i="66" s="1"/>
  <c r="AX24" i="58"/>
  <c r="AW24" i="58"/>
  <c r="AZ30" i="58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AW27" i="58"/>
  <c r="BD21" i="58" l="1"/>
  <c r="BD15" i="58"/>
  <c r="BD12" i="58"/>
  <c r="BE12" i="67"/>
  <c r="BE27" i="67"/>
  <c r="BE6" i="67"/>
  <c r="BE9" i="67"/>
  <c r="BE15" i="67"/>
  <c r="BE30" i="67"/>
  <c r="BE24" i="67"/>
  <c r="BE18" i="67"/>
  <c r="BE21" i="67"/>
  <c r="BF24" i="73"/>
  <c r="BF18" i="73"/>
  <c r="BE18" i="68"/>
  <c r="BE9" i="68"/>
  <c r="BE12" i="68"/>
  <c r="BE21" i="68"/>
  <c r="BE6" i="68"/>
  <c r="BE24" i="68"/>
  <c r="BE30" i="68"/>
  <c r="BE15" i="68"/>
  <c r="BE27" i="68"/>
  <c r="BE12" i="70"/>
  <c r="BE6" i="70"/>
  <c r="BE15" i="70"/>
  <c r="BE27" i="70"/>
  <c r="BE30" i="70"/>
  <c r="BE24" i="70"/>
  <c r="BE18" i="70"/>
  <c r="BE9" i="70"/>
  <c r="BE21" i="70"/>
  <c r="BD18" i="58"/>
  <c r="AZ13" i="58"/>
  <c r="AZ19" i="58"/>
  <c r="BD30" i="58"/>
  <c r="AZ22" i="58"/>
  <c r="BF21" i="58" s="1"/>
  <c r="AZ25" i="58"/>
  <c r="AZ16" i="58"/>
  <c r="BF27" i="66"/>
  <c r="BD27" i="58"/>
  <c r="BD24" i="58"/>
  <c r="BF24" i="58" s="1"/>
  <c r="BF9" i="58"/>
  <c r="AZ28" i="58"/>
  <c r="BF6" i="58"/>
  <c r="BE18" i="66"/>
  <c r="AZ31" i="58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BF15" i="58" l="1"/>
  <c r="BF12" i="58"/>
  <c r="BE15" i="73"/>
  <c r="BE24" i="73"/>
  <c r="BE18" i="73"/>
  <c r="BE12" i="73"/>
  <c r="BE30" i="73"/>
  <c r="BE9" i="73"/>
  <c r="BE21" i="73"/>
  <c r="BE27" i="73"/>
  <c r="BE6" i="73"/>
  <c r="BF18" i="58"/>
  <c r="AU7" i="10"/>
  <c r="AR9" i="10"/>
  <c r="BF33" i="40"/>
  <c r="BF30" i="58"/>
  <c r="AR6" i="10"/>
  <c r="AX24" i="10"/>
  <c r="AY24" i="10" s="1"/>
  <c r="AR24" i="10"/>
  <c r="BE12" i="40"/>
  <c r="AR15" i="10"/>
  <c r="AS15" i="10"/>
  <c r="BF27" i="58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E15" i="58"/>
  <c r="BK9" i="40"/>
  <c r="BE21" i="58"/>
  <c r="BE9" i="58"/>
  <c r="BE30" i="58"/>
  <c r="BE18" i="58"/>
  <c r="BE12" i="58"/>
  <c r="BE24" i="58"/>
  <c r="BE6" i="58"/>
  <c r="BE27" i="58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<sst xmlns="http://schemas.openxmlformats.org/spreadsheetml/2006/main" count="4111" uniqueCount="193">
  <si>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</si>
  <si>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</si>
  <si>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</si>
  <si>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</si>
  <si>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</si>
  <si>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</si>
  <si>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</si>
  <si>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</si>
  <si>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</si>
  <si>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</si>
  <si>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</si>
  <si>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</si>
  <si>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</si>
  <si>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</si>
  <si>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</si>
  <si>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</si>
  <si>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</si>
  <si>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</si>
  <si>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</si>
  <si>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</si>
  <si>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</si>
  <si>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</si>
  <si>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</si>
  <si>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</si>
  <si>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</si>
  <si>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</si>
  <si>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</si>
  <si>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</si>
  <si>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</si>
  <si>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</si>
  <si>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</si>
  <si>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</si>
  <si>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</si>
  <si>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</si>
  <si>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</si>
  <si>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</si>
  <si>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</si>
  <si>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</si>
  <si>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</si>
  <si>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</si>
  <si>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</si>
  <si>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</si>
  <si>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</si>
  <si>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</si>
  <si>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</si>
  <si>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</si>
  <si>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</si>
  <si>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</si>
  <si>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</si>
  <si>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</si>
  <si>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</si>
  <si>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</si>
  <si>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</si>
  <si>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</si>
  <si>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</si>
  <si>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</si>
  <si>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</si>
  <si>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</si>
  <si>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</si>
  <si>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</si>
  <si>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</si>
  <si>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</si>
  <si>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</si>
  <si>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</si>
  <si>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</si>
  <si>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</si>
  <si>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</si>
  <si>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</si>
  <si>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</si>
  <si>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</si>
  <si>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</si>
  <si>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</si>
  <si>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</si>
  <si>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</si>
  <si>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</si>
  <si>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</si>
  <si>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</si>
  <si>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</si>
  <si>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</si>
  <si>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</si>
  <si>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</si>
  <si>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</si>
  <si>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</si>
  <si>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</si>
  <si>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</si>
  <si>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</si>
  <si>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</si>
  <si>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</si>
  <si>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</si>
  <si>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</si>
  <si>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</si>
  <si>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</si>
  <si>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</si>
  <si>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</si>
  <si>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</si>
  <si>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</si>
  <si>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</si>
  <si>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</si>
  <si>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</si>
  <si>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</si>
  <si>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</si>
  <si>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浜jクラブ</t>
    <rPh sb="0" eb="1">
      <t>ハマ</t>
    </rPh>
    <phoneticPr fontId="2"/>
  </si>
  <si>
    <t>ヨワネックス</t>
    <phoneticPr fontId="2"/>
  </si>
  <si>
    <t>ホワイトストーンズ</t>
    <phoneticPr fontId="2"/>
  </si>
  <si>
    <t>北川副バドクラブB</t>
    <rPh sb="0" eb="3">
      <t>キタカワソエ</t>
    </rPh>
    <phoneticPr fontId="2"/>
  </si>
  <si>
    <t>有田</t>
    <rPh sb="0" eb="2">
      <t>アリタ</t>
    </rPh>
    <phoneticPr fontId="2"/>
  </si>
  <si>
    <t>)</t>
    <phoneticPr fontId="2"/>
  </si>
  <si>
    <t>-</t>
    <phoneticPr fontId="2"/>
  </si>
  <si>
    <t>令和４年度(第36回)佐賀県バドミントンリーグ  男子３部成績表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</si>
  <si>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</si>
  <si>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</si>
  <si>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</si>
  <si>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</si>
  <si>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男子１部成績表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</si>
  <si>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</si>
  <si>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</si>
  <si>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嘉瀬クラブ　B</t>
    <rPh sb="0" eb="2">
      <t>カセ</t>
    </rPh>
    <phoneticPr fontId="2"/>
  </si>
  <si>
    <t>シャトラーズ　A</t>
    <phoneticPr fontId="2"/>
  </si>
  <si>
    <t>ＳＵＭＣＯ Ｂ</t>
    <phoneticPr fontId="2"/>
  </si>
  <si>
    <t>春日ＯＹＧ</t>
    <rPh sb="0" eb="2">
      <t>カスガ</t>
    </rPh>
    <phoneticPr fontId="2"/>
  </si>
  <si>
    <t>シャトラーズ　B</t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</si>
  <si>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</si>
  <si>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</si>
  <si>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</si>
  <si>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</si>
  <si>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</si>
  <si>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</si>
  <si>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</si>
  <si>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島内整形外科</t>
    <rPh sb="0" eb="2">
      <t>シマウチ</t>
    </rPh>
    <rPh sb="2" eb="6">
      <t>セイケイゲカ</t>
    </rPh>
    <phoneticPr fontId="2"/>
  </si>
  <si>
    <t>佐賀大学　A</t>
    <rPh sb="0" eb="4">
      <t>サガダイガク</t>
    </rPh>
    <phoneticPr fontId="2"/>
  </si>
  <si>
    <t>佐賀大学ＯＢ</t>
    <rPh sb="0" eb="4">
      <t>サガダイガク</t>
    </rPh>
    <phoneticPr fontId="2"/>
  </si>
  <si>
    <t>太良クラブ</t>
    <rPh sb="0" eb="2">
      <t>タラ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</si>
  <si>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</si>
  <si>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</si>
  <si>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北川副バドクラブA</t>
    <rPh sb="0" eb="3">
      <t>キタカワソエ</t>
    </rPh>
    <phoneticPr fontId="2"/>
  </si>
  <si>
    <t>浜玉フェニックス</t>
    <rPh sb="0" eb="2">
      <t>ハマタマ</t>
    </rPh>
    <phoneticPr fontId="2"/>
  </si>
  <si>
    <t>佐賀大学医学部</t>
    <rPh sb="0" eb="4">
      <t>サガダイガク</t>
    </rPh>
    <rPh sb="4" eb="7">
      <t>イガクブ</t>
    </rPh>
    <phoneticPr fontId="2"/>
  </si>
  <si>
    <t>宮島醤油</t>
    <rPh sb="0" eb="2">
      <t>ミヤジマ</t>
    </rPh>
    <rPh sb="2" eb="4">
      <t>ショウユ</t>
    </rPh>
    <phoneticPr fontId="2"/>
  </si>
  <si>
    <t>火曜クラブ</t>
    <rPh sb="0" eb="2">
      <t>カヨウ</t>
    </rPh>
    <phoneticPr fontId="2"/>
  </si>
  <si>
    <t>傾奇御免</t>
    <rPh sb="0" eb="2">
      <t>カブキ</t>
    </rPh>
    <rPh sb="2" eb="4">
      <t>ゴメン</t>
    </rPh>
    <phoneticPr fontId="2"/>
  </si>
  <si>
    <t>嘉瀬クラブ　Ａ</t>
    <rPh sb="0" eb="2">
      <t>カセ</t>
    </rPh>
    <phoneticPr fontId="2"/>
  </si>
  <si>
    <t>ダイナマイト　２</t>
    <phoneticPr fontId="2"/>
  </si>
  <si>
    <t>若楠アミーゴ</t>
    <rPh sb="0" eb="2">
      <t>ワカクス</t>
    </rPh>
    <phoneticPr fontId="2"/>
  </si>
  <si>
    <t>バドキチクラブ</t>
    <phoneticPr fontId="2"/>
  </si>
  <si>
    <t>Ｃｒａｚｙ  Ｏｒｅｎｇｅい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</si>
  <si>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</si>
  <si>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</si>
  <si>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伊万里クラブ</t>
    <rPh sb="0" eb="3">
      <t>イマリ</t>
    </rPh>
    <phoneticPr fontId="2"/>
  </si>
  <si>
    <t>Ｓ．Ｉ．Ｃ</t>
    <phoneticPr fontId="2"/>
  </si>
  <si>
    <t>ＡＭＣ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</si>
  <si>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</si>
  <si>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</si>
  <si>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</si>
  <si>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佐賀大学　Ｂ</t>
    <rPh sb="0" eb="4">
      <t>サガダイガク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</si>
  <si>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</si>
  <si>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</si>
  <si>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</si>
  <si>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ツヨぽんズ</t>
    <phoneticPr fontId="2"/>
  </si>
  <si>
    <t>北方エンゼルス</t>
    <rPh sb="0" eb="2">
      <t>キタガタ</t>
    </rPh>
    <phoneticPr fontId="2"/>
  </si>
  <si>
    <t>ムーヴ</t>
    <phoneticPr fontId="2"/>
  </si>
  <si>
    <t>鍋島クラブ</t>
    <rPh sb="0" eb="2">
      <t>ナベシマ</t>
    </rPh>
    <phoneticPr fontId="2"/>
  </si>
  <si>
    <t>我流羽根球団　Ｂ</t>
    <rPh sb="0" eb="2">
      <t>ガリュウ</t>
    </rPh>
    <rPh sb="2" eb="4">
      <t>ハネ</t>
    </rPh>
    <rPh sb="4" eb="6">
      <t>キュウダン</t>
    </rPh>
    <phoneticPr fontId="2"/>
  </si>
  <si>
    <t>CLUB ZERO ２</t>
    <phoneticPr fontId="2"/>
  </si>
  <si>
    <t>朝日町バドクラブ</t>
    <rPh sb="0" eb="3">
      <t>アサヒマチ</t>
    </rPh>
    <phoneticPr fontId="2"/>
  </si>
  <si>
    <t>ＣＭＢ</t>
    <phoneticPr fontId="2"/>
  </si>
  <si>
    <t>佐賀大学教職員</t>
    <rPh sb="0" eb="4">
      <t>サガダイガク</t>
    </rPh>
    <rPh sb="4" eb="7">
      <t>キョウショクイン</t>
    </rPh>
    <phoneticPr fontId="2"/>
  </si>
  <si>
    <t>　　　バドクラブ　Ａ</t>
    <phoneticPr fontId="2"/>
  </si>
  <si>
    <t>巨勢バドクラブ</t>
    <rPh sb="0" eb="2">
      <t>コセ</t>
    </rPh>
    <phoneticPr fontId="2"/>
  </si>
  <si>
    <t>太良クラブ　Ｂ</t>
    <rPh sb="0" eb="2">
      <t>タラ</t>
    </rPh>
    <phoneticPr fontId="2"/>
  </si>
  <si>
    <t>ＲＥＤＳＴＡＲ</t>
    <phoneticPr fontId="2"/>
  </si>
  <si>
    <t>佐賀県庁バドクラブ</t>
    <rPh sb="0" eb="4">
      <t>サガケンチョウ</t>
    </rPh>
    <phoneticPr fontId="2"/>
  </si>
  <si>
    <t>ＳＰ　Ｂａｎｄ</t>
    <phoneticPr fontId="2"/>
  </si>
  <si>
    <t>ＳＵＭＣＯ</t>
    <phoneticPr fontId="2"/>
  </si>
  <si>
    <t>小柳記念病院</t>
    <rPh sb="0" eb="6">
      <t>コヤナギキネンビョウイン</t>
    </rPh>
    <phoneticPr fontId="2"/>
  </si>
  <si>
    <t>カトチガラス</t>
    <phoneticPr fontId="2"/>
  </si>
  <si>
    <t>山内ジュニア</t>
    <rPh sb="0" eb="2">
      <t>ヤマウチ</t>
    </rPh>
    <phoneticPr fontId="2"/>
  </si>
  <si>
    <t>Ａｎｄｙ</t>
    <phoneticPr fontId="2"/>
  </si>
  <si>
    <t>島内整形外科</t>
    <rPh sb="0" eb="6">
      <t>シマウチセイケイゲカ</t>
    </rPh>
    <phoneticPr fontId="2"/>
  </si>
  <si>
    <t>　　　　　　　シニア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</si>
  <si>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</si>
  <si>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　　　バドクラブ　Ｂ</t>
    <phoneticPr fontId="2"/>
  </si>
  <si>
    <t>ジャンボ</t>
    <phoneticPr fontId="2"/>
  </si>
  <si>
    <t>新栄バドクラブ</t>
    <rPh sb="0" eb="2">
      <t>シンエイ</t>
    </rPh>
    <phoneticPr fontId="2"/>
  </si>
  <si>
    <t>佐賀市役所バド部</t>
    <rPh sb="0" eb="5">
      <t>サガシヤクショ</t>
    </rPh>
    <rPh sb="7" eb="8">
      <t>ブ</t>
    </rPh>
    <phoneticPr fontId="2"/>
  </si>
  <si>
    <t>半月会</t>
    <rPh sb="0" eb="2">
      <t>ハンゲツ</t>
    </rPh>
    <rPh sb="2" eb="3">
      <t>カイ</t>
    </rPh>
    <phoneticPr fontId="2"/>
  </si>
  <si>
    <t>SUMCO　Ｃ</t>
    <phoneticPr fontId="2"/>
  </si>
  <si>
    <t>-</t>
    <phoneticPr fontId="2"/>
  </si>
  <si>
    <t xml:space="preserve">              </t>
    <phoneticPr fontId="2"/>
  </si>
  <si>
    <t xml:space="preserve">                                                  </t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</si>
  <si>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</si>
  <si>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-</t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</si>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</sst>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0" borderId="0" xfId="0" applyFont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33" xfId="0" applyFont="1" applyBorder="1"/>
    <xf numFmtId="0" fontId="3" fillId="0" borderId="17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4" fillId="0" borderId="22" xfId="0" applyFont="1" applyFill="1" applyBorder="1"/>
    <xf numFmtId="0" fontId="8" fillId="6" borderId="14" xfId="0" applyFont="1" applyFill="1" applyBorder="1"/>
    <xf numFmtId="0" fontId="0" fillId="0" borderId="29" xfId="0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895350</xdr:colOff>
      <xdr:row>3</xdr:row>
      <xdr:rowOff>141941</xdr:rowOff>
    </xdr:from>
    <xdr:to>
      <xdr:col>45</xdr:col>
      <xdr:colOff>7471</xdr:colOff>
      <xdr:row>30</xdr:row>
      <xdr:rowOff>124572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895350" y="679823"/>
          <a:ext cx="6052297" cy="48908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7"/>
  <sheetViews>
    <sheetView zoomScale="85" zoomScaleNormal="85" workbookViewId="0">
      <selection activeCell="AZ19" sqref="AZ19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375" customWidth="1"/>
    <col min="58" max="58" width="5.7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121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>
        <v>3</v>
      </c>
      <c r="AC6" s="67" t="s">
        <v>28</v>
      </c>
      <c r="AD6" s="67">
        <v>1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10</v>
      </c>
      <c r="AV6" s="35">
        <f>+C5+H5+M5+R5+W5+AB5+AG5+AL5+AQ5</f>
        <v>5</v>
      </c>
      <c r="AW6" s="36">
        <f>+AU6+AV6</f>
        <v>15</v>
      </c>
      <c r="AX6" s="35">
        <f>+C6+H6+M6+R6+W6+AB6+AG6+AL6+AQ6</f>
        <v>14</v>
      </c>
      <c r="AY6" s="35" t="s">
        <v>31</v>
      </c>
      <c r="AZ6" s="35">
        <f>+E6+J6+O6+T6+Y6+AD6+AI6+AN6+AS6</f>
        <v>2</v>
      </c>
      <c r="BA6" s="37">
        <f>+C7+H7+M7+R7+W7+AB7+AG7+AL7+AQ7</f>
        <v>29</v>
      </c>
      <c r="BB6" s="35" t="s">
        <v>31</v>
      </c>
      <c r="BC6" s="36">
        <f>+E7+J7+O7+T7+Y7+AD7+AI7+AN7+AS7</f>
        <v>7</v>
      </c>
      <c r="BD6" s="83">
        <f>IF(BC6=0,"10.000",BA6/(BA6+BC6)*10)</f>
        <v>8.0555555555555554</v>
      </c>
      <c r="BE6" s="105">
        <f>RANK(BF6,$BF$6:$BF$30)</f>
        <v>2</v>
      </c>
      <c r="BF6" s="38">
        <f>AW6*1000+AV6*100+AZ7*10+BD6</f>
        <v>15628.055555555555</v>
      </c>
    </row>
    <row r="7" spans="1:58" ht="14.25" customHeight="1" x14ac:dyDescent="0.15">
      <c r="A7" s="39" t="s">
        <v>122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6</v>
      </c>
      <c r="X7" s="68" t="s">
        <v>28</v>
      </c>
      <c r="Y7" s="68">
        <v>1</v>
      </c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1</v>
      </c>
      <c r="AJ7" s="42" t="s">
        <v>30</v>
      </c>
      <c r="AK7" s="40" t="s">
        <v>29</v>
      </c>
      <c r="AL7" s="68">
        <v>5</v>
      </c>
      <c r="AM7" s="68" t="s">
        <v>28</v>
      </c>
      <c r="AN7" s="68">
        <v>3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2</v>
      </c>
      <c r="AT7" s="41" t="s">
        <v>30</v>
      </c>
      <c r="AU7" s="84"/>
      <c r="AV7" s="85"/>
      <c r="AW7" s="86"/>
      <c r="AX7" s="85"/>
      <c r="AY7" s="85"/>
      <c r="AZ7" s="87">
        <f>+AX6-AZ6</f>
        <v>12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123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10</v>
      </c>
      <c r="AV9" s="35">
        <f>+C8+H8+M8+R8+W8+AB8+AG8+AL8+AQ8</f>
        <v>5</v>
      </c>
      <c r="AW9" s="36">
        <f>+AU9+AV9</f>
        <v>15</v>
      </c>
      <c r="AX9" s="35">
        <f>+C9+H9+M9+R9+W9+AB9+AG9+AL9+AQ9</f>
        <v>12</v>
      </c>
      <c r="AY9" s="35" t="s">
        <v>31</v>
      </c>
      <c r="AZ9" s="35">
        <f>+E9+J9+O9+T9+Y9+AD9+AI9+AN9+AS9</f>
        <v>3</v>
      </c>
      <c r="BA9" s="37">
        <f>+C10+H10+M10+R10+W10+AB10+AG10+AL10+AQ10</f>
        <v>26</v>
      </c>
      <c r="BB9" s="35" t="s">
        <v>31</v>
      </c>
      <c r="BC9" s="36">
        <f>+E10+J10+O10+T10+Y10+AD10+AI10+AN10+AS10</f>
        <v>11</v>
      </c>
      <c r="BD9" s="83">
        <f>IF(BC9=0,"10.000",BA9/(BA9+BC9)*10)</f>
        <v>7.0270270270270272</v>
      </c>
      <c r="BE9" s="105">
        <f>RANK(BF9,$BF$6:$BF$30)</f>
        <v>3</v>
      </c>
      <c r="BF9" s="38">
        <f>AW9*1000+AV9*100+AZ10*10+BD9</f>
        <v>15597.027027027027</v>
      </c>
    </row>
    <row r="10" spans="1:58" ht="14.25" customHeight="1" x14ac:dyDescent="0.2">
      <c r="A10" s="8" t="s">
        <v>124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2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3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5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9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>
        <v>0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0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0</v>
      </c>
      <c r="AC11" s="50"/>
      <c r="AD11" s="91"/>
      <c r="AE11" s="50"/>
      <c r="AF11" s="60">
        <v>2</v>
      </c>
      <c r="AG11" s="64">
        <v>0</v>
      </c>
      <c r="AH11" s="50"/>
      <c r="AI11" s="91"/>
      <c r="AJ11" s="50"/>
      <c r="AK11" s="60">
        <v>2</v>
      </c>
      <c r="AL11" s="64">
        <v>0</v>
      </c>
      <c r="AM11" s="50"/>
      <c r="AN11" s="91"/>
      <c r="AO11" s="50"/>
      <c r="AP11" s="60">
        <v>2</v>
      </c>
      <c r="AQ11" s="64">
        <v>0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125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82">
        <f>+B11+G11+L11+Q11+V11+AA11+AF11+AK11+AP11</f>
        <v>12</v>
      </c>
      <c r="AV12" s="35">
        <f>+C11+H11+M11+R11+W11+AB11+AG11+AL11+AQ11</f>
        <v>0</v>
      </c>
      <c r="AW12" s="36">
        <f>+AU12+AV12</f>
        <v>12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13</v>
      </c>
      <c r="BA12" s="37">
        <f>+C13+H13+M13+R13+W13+AB13+AG13+AL13+AQ13</f>
        <v>15</v>
      </c>
      <c r="BB12" s="35" t="s">
        <v>31</v>
      </c>
      <c r="BC12" s="36">
        <f>+E13+J13+O13+T13+Y13+AD13+AI13+AN13+AS13</f>
        <v>29</v>
      </c>
      <c r="BD12" s="83">
        <f>IF(BC12=0,"10.000",BA12/(BA12+BC12)*10)</f>
        <v>3.4090909090909087</v>
      </c>
      <c r="BE12" s="105">
        <f>RANK(BF12,$BF$6:$BF$30)</f>
        <v>8</v>
      </c>
      <c r="BF12" s="38">
        <f>AW12*1000+AV12*100+AZ13*10+BD12</f>
        <v>11923.40909090909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5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2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3</v>
      </c>
      <c r="AH13" s="68" t="s">
        <v>28</v>
      </c>
      <c r="AI13" s="68">
        <v>5</v>
      </c>
      <c r="AJ13" s="41" t="s">
        <v>30</v>
      </c>
      <c r="AK13" s="40" t="s">
        <v>29</v>
      </c>
      <c r="AL13" s="68">
        <v>3</v>
      </c>
      <c r="AM13" s="68" t="s">
        <v>28</v>
      </c>
      <c r="AN13" s="68">
        <v>5</v>
      </c>
      <c r="AO13" s="41" t="s">
        <v>30</v>
      </c>
      <c r="AP13" s="40" t="s">
        <v>29</v>
      </c>
      <c r="AQ13" s="68">
        <v>2</v>
      </c>
      <c r="AR13" s="68" t="s">
        <v>28</v>
      </c>
      <c r="AS13" s="68">
        <v>4</v>
      </c>
      <c r="AT13" s="41" t="s">
        <v>30</v>
      </c>
      <c r="AU13" s="84"/>
      <c r="AV13" s="85"/>
      <c r="AW13" s="86"/>
      <c r="AX13" s="85"/>
      <c r="AY13" s="85"/>
      <c r="AZ13" s="87">
        <f>+AX12-AZ12</f>
        <v>-8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0</v>
      </c>
      <c r="X14" s="29"/>
      <c r="Y14" s="45"/>
      <c r="Z14" s="29"/>
      <c r="AA14" s="59">
        <v>0</v>
      </c>
      <c r="AB14" s="63">
        <v>0</v>
      </c>
      <c r="AC14" s="29"/>
      <c r="AD14" s="45"/>
      <c r="AE14" s="29"/>
      <c r="AF14" s="59">
        <v>2</v>
      </c>
      <c r="AG14" s="63">
        <v>0</v>
      </c>
      <c r="AH14" s="29"/>
      <c r="AI14" s="45"/>
      <c r="AJ14" s="29"/>
      <c r="AK14" s="59">
        <v>0</v>
      </c>
      <c r="AL14" s="63">
        <v>0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126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0</v>
      </c>
      <c r="AM15" s="67" t="s">
        <v>28</v>
      </c>
      <c r="AN15" s="67">
        <v>3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11</v>
      </c>
      <c r="BA15" s="37">
        <f>+C16+H16+M16+R16+W16+AB16+AG16+AL16+AQ16</f>
        <v>10</v>
      </c>
      <c r="BB15" s="35" t="s">
        <v>31</v>
      </c>
      <c r="BC15" s="36">
        <f>+E16+J16+O16+T16+Y16+AD16+AI16+AN16+AS16</f>
        <v>24</v>
      </c>
      <c r="BD15" s="83">
        <f>IF(BC15=0,"10.000",BA15/(BA15+BC15)*10)</f>
        <v>2.9411764705882355</v>
      </c>
      <c r="BE15" s="105">
        <f>RANK(BF15,$BF$6:$BF$30)</f>
        <v>9</v>
      </c>
      <c r="BF15" s="38">
        <f>AW15*1000+AV15*100+AZ16*10+BD15</f>
        <v>7032.9411764705883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5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5</v>
      </c>
      <c r="Z16" s="29" t="s">
        <v>30</v>
      </c>
      <c r="AA16" s="28" t="s">
        <v>29</v>
      </c>
      <c r="AB16" s="67">
        <v>0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0</v>
      </c>
      <c r="AM16" s="67" t="s">
        <v>28</v>
      </c>
      <c r="AN16" s="67">
        <v>6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-7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0</v>
      </c>
      <c r="D17" s="29"/>
      <c r="E17" s="45"/>
      <c r="F17" s="29"/>
      <c r="G17" s="59">
        <v>2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0</v>
      </c>
      <c r="AG17" s="64">
        <v>0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0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127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10</v>
      </c>
      <c r="AV18" s="35">
        <f>+C17+H17+M17+R17+W17+AB17+AG17+AL17+AQ17</f>
        <v>2</v>
      </c>
      <c r="AW18" s="36">
        <f>+AU18+AV18</f>
        <v>12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14</v>
      </c>
      <c r="BA18" s="37">
        <f>+C19+H19+M19+R19+W19+AB19+AG19+AL19+AQ19</f>
        <v>11</v>
      </c>
      <c r="BB18" s="35" t="s">
        <v>31</v>
      </c>
      <c r="BC18" s="36">
        <f>+E19+J19+O19+T19+Y19+AD19+AI19+AN19+AS19</f>
        <v>29</v>
      </c>
      <c r="BD18" s="83">
        <f>IF(BC18=0,"10.000",BA18/(BA18+BC18)*10)</f>
        <v>2.75</v>
      </c>
      <c r="BE18" s="105">
        <f>RANK(BF18,$BF$6:$BF$30)</f>
        <v>7</v>
      </c>
      <c r="BF18" s="38">
        <f>AW18*1000+AV18*100+AZ19*10+BD18</f>
        <v>12102.75</v>
      </c>
    </row>
    <row r="19" spans="1:58" ht="14.25" customHeight="1" x14ac:dyDescent="0.2">
      <c r="A19" s="144"/>
      <c r="B19" s="40" t="s">
        <v>29</v>
      </c>
      <c r="C19" s="52">
        <f>Y7</f>
        <v>1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5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5</v>
      </c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0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-10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0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128</v>
      </c>
      <c r="B21" s="28"/>
      <c r="C21" s="46">
        <f>AD6</f>
        <v>1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10</v>
      </c>
      <c r="AV21" s="35">
        <f>+C20+H20+M20+R20+W20+AB20+AG20+AL20+AQ20</f>
        <v>3</v>
      </c>
      <c r="AW21" s="36">
        <f>+AU21+AV21</f>
        <v>13</v>
      </c>
      <c r="AX21" s="35">
        <f>+C21+H21+M21+R21+W21+AB21+AG21+AL21+AQ21</f>
        <v>9</v>
      </c>
      <c r="AY21" s="35" t="s">
        <v>31</v>
      </c>
      <c r="AZ21" s="35">
        <f>+E21+J21+O21+T21+Y21+AD21+AI21+AN21+AS21</f>
        <v>7</v>
      </c>
      <c r="BA21" s="37">
        <f>+C22+H22+M22+R22+W22+AB22+AG22+AL22+AQ22</f>
        <v>18</v>
      </c>
      <c r="BB21" s="35" t="s">
        <v>31</v>
      </c>
      <c r="BC21" s="36">
        <f>+E22+J22+O22+T22+Y22+AD22+AI22+AN22+AS22</f>
        <v>14</v>
      </c>
      <c r="BD21" s="83">
        <f>IF(BC21=0,"10.000",BA21/(BA21+BC21)*10)</f>
        <v>5.625</v>
      </c>
      <c r="BE21" s="105">
        <f>RANK(BF21,$BF$6:$BF$30)</f>
        <v>4</v>
      </c>
      <c r="BF21" s="38">
        <f>AW21*1000+AV21*100+AZ22*10+BD21</f>
        <v>13325.625</v>
      </c>
    </row>
    <row r="22" spans="1:58" ht="14.25" customHeight="1" x14ac:dyDescent="0.2">
      <c r="A22" s="144"/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2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5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3</v>
      </c>
      <c r="AM22" s="67" t="s">
        <v>28</v>
      </c>
      <c r="AN22" s="67">
        <v>4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2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2</v>
      </c>
      <c r="C23" s="63">
        <v>0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129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12</v>
      </c>
      <c r="AV24" s="35">
        <f>+C23+H23+M23+R23+W23+AB23+AG23+AL23+AQ23</f>
        <v>4</v>
      </c>
      <c r="AW24" s="36">
        <f>+AU24+AV24</f>
        <v>16</v>
      </c>
      <c r="AX24" s="35">
        <f>+C24+H24+M24+R24+W24+AB24+AG24+AL24+AQ24</f>
        <v>9</v>
      </c>
      <c r="AY24" s="35" t="s">
        <v>31</v>
      </c>
      <c r="AZ24" s="35">
        <f>+E24+J24+O24+T24+Y24+AD24+AI24+AN24+AS24</f>
        <v>9</v>
      </c>
      <c r="BA24" s="37">
        <f>+C25+H25+M25+R25+W25+AB25+AG25+AL25+AQ25</f>
        <v>22</v>
      </c>
      <c r="BB24" s="35" t="s">
        <v>31</v>
      </c>
      <c r="BC24" s="36">
        <f>+E25+J25+O25+T25+Y25+AD25+AI25+AN25+AS25</f>
        <v>21</v>
      </c>
      <c r="BD24" s="83">
        <f>IF(BC24=0,"10.000",BA24/(BA24+BC24)*10)</f>
        <v>5.1162790697674421</v>
      </c>
      <c r="BE24" s="105">
        <f>RANK(BF24,$BF$6:$BF$30)</f>
        <v>1</v>
      </c>
      <c r="BF24" s="38">
        <f>AW24*1000+AV24*100+AZ25*10+BD24</f>
        <v>16405.116279069767</v>
      </c>
    </row>
    <row r="25" spans="1:58" ht="14.25" customHeight="1" x14ac:dyDescent="0.2">
      <c r="A25" s="39"/>
      <c r="B25" s="40" t="s">
        <v>29</v>
      </c>
      <c r="C25" s="52">
        <f>AI7</f>
        <v>1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2</v>
      </c>
      <c r="C26" s="63">
        <v>0</v>
      </c>
      <c r="D26" s="29"/>
      <c r="E26" s="45"/>
      <c r="F26" s="29"/>
      <c r="G26" s="59">
        <v>2</v>
      </c>
      <c r="H26" s="63">
        <v>0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0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130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3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v>0</v>
      </c>
      <c r="AC27" s="46" t="s">
        <v>28</v>
      </c>
      <c r="AD27" s="46"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10</v>
      </c>
      <c r="AV27" s="35">
        <f>+C26+H26+M26+R26+W26+AB26+AG26+AL26+AQ26</f>
        <v>2</v>
      </c>
      <c r="AW27" s="36">
        <f>+AU27+AV27</f>
        <v>12</v>
      </c>
      <c r="AX27" s="35">
        <f>+C27+H27+M27+R27+W27+AB27+AG27+AL27+AQ27</f>
        <v>6</v>
      </c>
      <c r="AY27" s="35" t="s">
        <v>31</v>
      </c>
      <c r="AZ27" s="35">
        <f>+E27+J27+O27+T27+Y27+AD27+AI27+AN27+AS27</f>
        <v>9</v>
      </c>
      <c r="BA27" s="37">
        <f>+C28+H28+M28+R28+W28+AB28+AG28+AL28+AQ28</f>
        <v>15</v>
      </c>
      <c r="BB27" s="35" t="s">
        <v>31</v>
      </c>
      <c r="BC27" s="36">
        <f>+E28+J28+O28+T28+Y28+AD28+AI28+AN28+AS28</f>
        <v>20</v>
      </c>
      <c r="BD27" s="83">
        <f>IF(BC27=0,"10.000",BA27/(BA27+BC27)*10)</f>
        <v>4.2857142857142856</v>
      </c>
      <c r="BE27" s="105">
        <f>RANK(BF27,$BF$6:$BF$30)</f>
        <v>6</v>
      </c>
      <c r="BF27" s="38">
        <f>AW27*1000+AV27*100+AZ28*10+BD27</f>
        <v>12174.285714285714</v>
      </c>
    </row>
    <row r="28" spans="1:58" ht="14.25" customHeight="1" x14ac:dyDescent="0.2">
      <c r="A28" s="39"/>
      <c r="B28" s="40" t="s">
        <v>29</v>
      </c>
      <c r="C28" s="52">
        <f>AN7</f>
        <v>3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5</v>
      </c>
      <c r="N28" s="52" t="s">
        <v>28</v>
      </c>
      <c r="O28" s="52">
        <f>AL13</f>
        <v>3</v>
      </c>
      <c r="P28" s="52" t="s">
        <v>30</v>
      </c>
      <c r="Q28" s="55" t="s">
        <v>29</v>
      </c>
      <c r="R28" s="52">
        <f>AN16</f>
        <v>6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v>1</v>
      </c>
      <c r="AC28" s="52" t="s">
        <v>28</v>
      </c>
      <c r="AD28" s="52"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-3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2</v>
      </c>
      <c r="C29" s="63">
        <v>0</v>
      </c>
      <c r="D29" s="29"/>
      <c r="E29" s="45"/>
      <c r="F29" s="29"/>
      <c r="G29" s="59">
        <v>2</v>
      </c>
      <c r="H29" s="63">
        <v>0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131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10</v>
      </c>
      <c r="AV30" s="35">
        <f>+C29+H29+M29+R29+W29+AB29+AG29+AL29+AQ29</f>
        <v>3</v>
      </c>
      <c r="AW30" s="36">
        <f>+AU30+AV30</f>
        <v>13</v>
      </c>
      <c r="AX30" s="35">
        <f>+C30+H30+M30+R30+W30+AB30+AG30+AL30+AQ30</f>
        <v>8</v>
      </c>
      <c r="AY30" s="35" t="s">
        <v>31</v>
      </c>
      <c r="AZ30" s="35">
        <f>+E30+J30+O30+T30+Y30+AD30+AI30+AN30+AS30</f>
        <v>7</v>
      </c>
      <c r="BA30" s="37">
        <f>+C31+H31+M31+R31+W31+AB31+AG31+AL31+AQ31</f>
        <v>21</v>
      </c>
      <c r="BB30" s="35" t="s">
        <v>31</v>
      </c>
      <c r="BC30" s="36">
        <f>+E31+J31+O31+T31+Y31+AD31+AI31+AN31+AS31</f>
        <v>16</v>
      </c>
      <c r="BD30" s="83">
        <f>IF(BC30=0,"10.000",BA30/(BA30+BC30)*10)</f>
        <v>5.6756756756756754</v>
      </c>
      <c r="BE30" s="105">
        <f>RANK(BF30,$BF$6:$BF$30)</f>
        <v>5</v>
      </c>
      <c r="BF30" s="38">
        <f>AW30*1000+AV30*100+AZ31*10+BD30</f>
        <v>13315.675675675675</v>
      </c>
    </row>
    <row r="31" spans="1:58" ht="14.25" customHeight="1" thickBot="1" x14ac:dyDescent="0.2">
      <c r="A31" s="18"/>
      <c r="B31" s="57" t="s">
        <v>29</v>
      </c>
      <c r="C31" s="101">
        <f>AS7</f>
        <v>2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3</v>
      </c>
      <c r="I31" s="101" t="s">
        <v>28</v>
      </c>
      <c r="J31" s="101">
        <f>AQ10</f>
        <v>5</v>
      </c>
      <c r="K31" s="101" t="s">
        <v>30</v>
      </c>
      <c r="L31" s="119" t="s">
        <v>29</v>
      </c>
      <c r="M31" s="101">
        <f>AS13</f>
        <v>4</v>
      </c>
      <c r="N31" s="101" t="s">
        <v>28</v>
      </c>
      <c r="O31" s="101">
        <f>AQ13</f>
        <v>2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6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4</v>
      </c>
      <c r="AH31" s="101" t="s">
        <v>28</v>
      </c>
      <c r="AI31" s="101">
        <f>AQ25</f>
        <v>3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1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 x14ac:dyDescent="0.2">
      <c r="A6" s="8" t="s">
        <v>77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/>
      <c r="AM6" s="67" t="s">
        <v>94</v>
      </c>
      <c r="AN6" s="67"/>
      <c r="AO6" s="30"/>
      <c r="AP6" s="28"/>
      <c r="AQ6" s="67"/>
      <c r="AR6" s="67" t="s">
        <v>94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31</v>
      </c>
      <c r="AZ6" s="35">
        <f>+E6+J6+O6+T6+Y6+AD6+AI6+AN6+AS6</f>
        <v>0</v>
      </c>
      <c r="BA6" s="37">
        <f>+C7+H7+M7+R7+W7+AB7+AG7+AL7+AQ7</f>
        <v>0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/>
      <c r="AM7" s="68" t="s">
        <v>94</v>
      </c>
      <c r="AN7" s="68"/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 x14ac:dyDescent="0.2">
      <c r="A9" s="8" t="s">
        <v>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31</v>
      </c>
      <c r="AZ9" s="35">
        <f>+E9+J9+O9+T9+Y9+AD9+AI9+AN9+AS9</f>
        <v>0</v>
      </c>
      <c r="BA9" s="37">
        <f>+C10+H10+M10+R10+W10+AB10+AG10+AL10+AQ10</f>
        <v>0</v>
      </c>
      <c r="BB9" s="35" t="s">
        <v>31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88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31</v>
      </c>
      <c r="AZ12" s="35">
        <f>+E12+J12+O12+T12+Y12+AD12+AI12+AN12+AS12</f>
        <v>0</v>
      </c>
      <c r="BA12" s="37">
        <f>+C13+H13+M13+R13+W13+AB13+AG13+AL13+AQ13</f>
        <v>0</v>
      </c>
      <c r="BB12" s="35" t="s">
        <v>31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118" t="s">
        <v>79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31</v>
      </c>
      <c r="AZ15" s="35">
        <f>+E15+J15+O15+T15+Y15+AD15+AI15+AN15+AS15</f>
        <v>0</v>
      </c>
      <c r="BA15" s="37">
        <f>+C16+H16+M16+R16+W16+AB16+AG16+AL16+AQ16</f>
        <v>0</v>
      </c>
      <c r="BB15" s="35" t="s">
        <v>31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 x14ac:dyDescent="0.2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118" t="s">
        <v>89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31</v>
      </c>
      <c r="AZ18" s="35">
        <f>+E18+J18+O18+T18+Y18+AD18+AI18+AN18+AS18</f>
        <v>0</v>
      </c>
      <c r="BA18" s="37">
        <f>+C19+H19+M19+R19+W19+AB19+AG19+AL19+AQ19</f>
        <v>0</v>
      </c>
      <c r="BB18" s="35" t="s">
        <v>31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 x14ac:dyDescent="0.2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80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/>
      <c r="AM21" s="67" t="s">
        <v>94</v>
      </c>
      <c r="AN21" s="67"/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 x14ac:dyDescent="0.2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/>
      <c r="AM22" s="67" t="s">
        <v>94</v>
      </c>
      <c r="AN22" s="67"/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96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0</v>
      </c>
      <c r="N24" s="46" t="s">
        <v>94</v>
      </c>
      <c r="O24" s="46">
        <f>AG12</f>
        <v>0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0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/>
      <c r="AR24" s="67" t="s">
        <v>94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 x14ac:dyDescent="0.2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0</v>
      </c>
      <c r="N25" s="52" t="s">
        <v>94</v>
      </c>
      <c r="O25" s="52">
        <f>AG13</f>
        <v>0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0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/>
      <c r="AR25" s="68" t="s">
        <v>94</v>
      </c>
      <c r="AS25" s="68"/>
      <c r="AT25" s="41" t="s">
        <v>95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97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81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 x14ac:dyDescent="0.2">
      <c r="A28" s="39"/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82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0</v>
      </c>
      <c r="BB30" s="35" t="s">
        <v>31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 x14ac:dyDescent="0.2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62"/>
      <c r="C33" s="70" t="s">
        <v>23</v>
      </c>
      <c r="BA33" s="4"/>
    </row>
    <row r="34" spans="1:53" ht="14.25" customHeight="1" x14ac:dyDescent="0.15">
      <c r="A34" s="1"/>
      <c r="BA34" s="4"/>
    </row>
    <row r="35" spans="1:53" ht="14.25" customHeight="1" x14ac:dyDescent="0.15">
      <c r="A35" s="66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 x14ac:dyDescent="0.2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 x14ac:dyDescent="0.15">
      <c r="A3" s="9"/>
      <c r="B3" s="10"/>
      <c r="C3" s="11"/>
      <c r="D3" s="11" t="s">
        <v>68</v>
      </c>
      <c r="E3" s="11"/>
      <c r="F3" s="11"/>
      <c r="G3" s="10"/>
      <c r="H3" s="11"/>
      <c r="I3" s="11" t="s">
        <v>69</v>
      </c>
      <c r="J3" s="11"/>
      <c r="K3" s="11"/>
      <c r="L3" s="10"/>
      <c r="M3" s="11"/>
      <c r="N3" s="11" t="s">
        <v>70</v>
      </c>
      <c r="O3" s="11"/>
      <c r="P3" s="11"/>
      <c r="Q3" s="10"/>
      <c r="R3" s="11"/>
      <c r="S3" s="11" t="s">
        <v>71</v>
      </c>
      <c r="T3" s="11"/>
      <c r="U3" s="11"/>
      <c r="V3" s="10"/>
      <c r="W3" s="11"/>
      <c r="X3" s="11" t="s">
        <v>72</v>
      </c>
      <c r="Y3" s="11"/>
      <c r="Z3" s="11"/>
      <c r="AA3" s="10"/>
      <c r="AB3" s="11"/>
      <c r="AC3" s="11" t="s">
        <v>73</v>
      </c>
      <c r="AD3" s="11"/>
      <c r="AE3" s="11"/>
      <c r="AF3" s="10"/>
      <c r="AG3" s="11"/>
      <c r="AH3" s="11" t="s">
        <v>74</v>
      </c>
      <c r="AI3" s="11"/>
      <c r="AJ3" s="11"/>
      <c r="AK3" s="10"/>
      <c r="AL3" s="11"/>
      <c r="AM3" s="11" t="s">
        <v>75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38</v>
      </c>
      <c r="AT4" s="20"/>
      <c r="AU4" s="20"/>
      <c r="AV4" s="22" t="s">
        <v>39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 x14ac:dyDescent="0.15">
      <c r="A5" s="12" t="s">
        <v>40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 x14ac:dyDescent="0.2">
      <c r="A6" s="8" t="s">
        <v>77</v>
      </c>
      <c r="B6" s="28"/>
      <c r="C6" s="29"/>
      <c r="D6" s="29"/>
      <c r="E6" s="29"/>
      <c r="F6" s="29"/>
      <c r="G6" s="28"/>
      <c r="H6" s="67"/>
      <c r="I6" s="67" t="s">
        <v>83</v>
      </c>
      <c r="J6" s="67"/>
      <c r="K6" s="30"/>
      <c r="L6" s="28"/>
      <c r="M6" s="67"/>
      <c r="N6" s="67" t="s">
        <v>83</v>
      </c>
      <c r="O6" s="67"/>
      <c r="P6" s="30"/>
      <c r="Q6" s="28"/>
      <c r="R6" s="67"/>
      <c r="S6" s="67" t="s">
        <v>83</v>
      </c>
      <c r="T6" s="67"/>
      <c r="U6" s="30"/>
      <c r="V6" s="28"/>
      <c r="W6" s="67"/>
      <c r="X6" s="67" t="s">
        <v>83</v>
      </c>
      <c r="Y6" s="67"/>
      <c r="Z6" s="30"/>
      <c r="AA6" s="28"/>
      <c r="AB6" s="67"/>
      <c r="AC6" s="67" t="s">
        <v>83</v>
      </c>
      <c r="AD6" s="67"/>
      <c r="AE6" s="30"/>
      <c r="AF6" s="28"/>
      <c r="AG6" s="67"/>
      <c r="AH6" s="67" t="s">
        <v>83</v>
      </c>
      <c r="AI6" s="67"/>
      <c r="AJ6" s="30"/>
      <c r="AK6" s="28"/>
      <c r="AL6" s="67"/>
      <c r="AM6" s="67" t="s">
        <v>83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84</v>
      </c>
      <c r="AU6" s="35">
        <f>+E6+J6+O6+T6+Y6+AD6+AI6+AN6</f>
        <v>0</v>
      </c>
      <c r="AV6" s="37">
        <f>+C7+H7+M7+R7+W7+AB7+AG7+AL7</f>
        <v>0</v>
      </c>
      <c r="AW6" s="35" t="s">
        <v>84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 x14ac:dyDescent="0.15">
      <c r="A7" s="39"/>
      <c r="B7" s="40"/>
      <c r="C7" s="41"/>
      <c r="D7" s="41"/>
      <c r="E7" s="41"/>
      <c r="F7" s="41"/>
      <c r="G7" s="40" t="s">
        <v>85</v>
      </c>
      <c r="H7" s="68"/>
      <c r="I7" s="68" t="s">
        <v>83</v>
      </c>
      <c r="J7" s="68"/>
      <c r="K7" s="42" t="s">
        <v>86</v>
      </c>
      <c r="L7" s="40" t="s">
        <v>85</v>
      </c>
      <c r="M7" s="68"/>
      <c r="N7" s="68" t="s">
        <v>83</v>
      </c>
      <c r="O7" s="68"/>
      <c r="P7" s="42" t="s">
        <v>86</v>
      </c>
      <c r="Q7" s="40" t="s">
        <v>85</v>
      </c>
      <c r="R7" s="68"/>
      <c r="S7" s="68" t="s">
        <v>83</v>
      </c>
      <c r="T7" s="68"/>
      <c r="U7" s="42" t="s">
        <v>86</v>
      </c>
      <c r="V7" s="40" t="s">
        <v>85</v>
      </c>
      <c r="W7" s="68"/>
      <c r="X7" s="68" t="s">
        <v>83</v>
      </c>
      <c r="Y7" s="68"/>
      <c r="Z7" s="42" t="s">
        <v>86</v>
      </c>
      <c r="AA7" s="40" t="s">
        <v>85</v>
      </c>
      <c r="AB7" s="68"/>
      <c r="AC7" s="68" t="s">
        <v>83</v>
      </c>
      <c r="AD7" s="68"/>
      <c r="AE7" s="42" t="s">
        <v>86</v>
      </c>
      <c r="AF7" s="40" t="s">
        <v>85</v>
      </c>
      <c r="AG7" s="68"/>
      <c r="AH7" s="68" t="s">
        <v>83</v>
      </c>
      <c r="AI7" s="68"/>
      <c r="AJ7" s="42" t="s">
        <v>86</v>
      </c>
      <c r="AK7" s="40" t="s">
        <v>85</v>
      </c>
      <c r="AL7" s="68"/>
      <c r="AM7" s="68" t="s">
        <v>83</v>
      </c>
      <c r="AN7" s="68"/>
      <c r="AO7" s="42" t="s">
        <v>86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 x14ac:dyDescent="0.15">
      <c r="A8" s="8" t="s">
        <v>87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 x14ac:dyDescent="0.2">
      <c r="A9" s="8" t="s">
        <v>78</v>
      </c>
      <c r="B9" s="28"/>
      <c r="C9" s="46">
        <f>J6</f>
        <v>0</v>
      </c>
      <c r="D9" s="29" t="s">
        <v>60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60</v>
      </c>
      <c r="O9" s="67"/>
      <c r="P9" s="29"/>
      <c r="Q9" s="28"/>
      <c r="R9" s="67"/>
      <c r="S9" s="67" t="s">
        <v>60</v>
      </c>
      <c r="T9" s="67"/>
      <c r="U9" s="29"/>
      <c r="V9" s="28"/>
      <c r="W9" s="67"/>
      <c r="X9" s="67" t="s">
        <v>60</v>
      </c>
      <c r="Y9" s="67"/>
      <c r="Z9" s="29"/>
      <c r="AA9" s="28"/>
      <c r="AB9" s="67"/>
      <c r="AC9" s="67" t="s">
        <v>60</v>
      </c>
      <c r="AD9" s="67"/>
      <c r="AE9" s="29"/>
      <c r="AF9" s="28"/>
      <c r="AG9" s="67"/>
      <c r="AH9" s="67" t="s">
        <v>60</v>
      </c>
      <c r="AI9" s="67"/>
      <c r="AJ9" s="29"/>
      <c r="AK9" s="28"/>
      <c r="AL9" s="67"/>
      <c r="AM9" s="67" t="s">
        <v>60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61</v>
      </c>
      <c r="AU9" s="132">
        <f>+E9+J9+O9+T9+Y9+AD9+AI9+AN9</f>
        <v>0</v>
      </c>
      <c r="AV9" s="133">
        <f>+C10+H10+M10+R10+W10+AB10+AG10+AL10</f>
        <v>0</v>
      </c>
      <c r="AW9" s="35" t="s">
        <v>61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 x14ac:dyDescent="0.2">
      <c r="A10" s="8"/>
      <c r="B10" s="40" t="s">
        <v>62</v>
      </c>
      <c r="C10" s="52">
        <f>J7</f>
        <v>0</v>
      </c>
      <c r="D10" s="41" t="s">
        <v>60</v>
      </c>
      <c r="E10" s="52">
        <f>H7</f>
        <v>0</v>
      </c>
      <c r="F10" s="42" t="s">
        <v>63</v>
      </c>
      <c r="G10" s="40"/>
      <c r="H10" s="41"/>
      <c r="I10" s="29"/>
      <c r="J10" s="29"/>
      <c r="K10" s="29"/>
      <c r="L10" s="28" t="s">
        <v>62</v>
      </c>
      <c r="M10" s="67"/>
      <c r="N10" s="67" t="s">
        <v>60</v>
      </c>
      <c r="O10" s="67"/>
      <c r="P10" s="29" t="s">
        <v>63</v>
      </c>
      <c r="Q10" s="28" t="s">
        <v>62</v>
      </c>
      <c r="R10" s="67"/>
      <c r="S10" s="67" t="s">
        <v>60</v>
      </c>
      <c r="T10" s="67"/>
      <c r="U10" s="29" t="s">
        <v>63</v>
      </c>
      <c r="V10" s="28" t="s">
        <v>62</v>
      </c>
      <c r="W10" s="67"/>
      <c r="X10" s="67" t="s">
        <v>60</v>
      </c>
      <c r="Y10" s="67"/>
      <c r="Z10" s="29" t="s">
        <v>63</v>
      </c>
      <c r="AA10" s="28" t="s">
        <v>62</v>
      </c>
      <c r="AB10" s="67"/>
      <c r="AC10" s="67" t="s">
        <v>60</v>
      </c>
      <c r="AD10" s="67"/>
      <c r="AE10" s="29" t="s">
        <v>63</v>
      </c>
      <c r="AF10" s="28" t="s">
        <v>62</v>
      </c>
      <c r="AG10" s="67"/>
      <c r="AH10" s="67" t="s">
        <v>60</v>
      </c>
      <c r="AI10" s="67"/>
      <c r="AJ10" s="29" t="s">
        <v>63</v>
      </c>
      <c r="AK10" s="28" t="s">
        <v>62</v>
      </c>
      <c r="AL10" s="67"/>
      <c r="AM10" s="67" t="s">
        <v>60</v>
      </c>
      <c r="AN10" s="67"/>
      <c r="AO10" s="29" t="s">
        <v>63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 x14ac:dyDescent="0.2">
      <c r="A11" s="47" t="s">
        <v>66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 x14ac:dyDescent="0.2">
      <c r="A12" s="8" t="s">
        <v>88</v>
      </c>
      <c r="B12" s="28"/>
      <c r="C12" s="46">
        <f>O6</f>
        <v>0</v>
      </c>
      <c r="D12" s="29" t="s">
        <v>60</v>
      </c>
      <c r="E12" s="46">
        <f>M6</f>
        <v>0</v>
      </c>
      <c r="F12" s="29"/>
      <c r="G12" s="28"/>
      <c r="H12" s="46">
        <f>O9</f>
        <v>0</v>
      </c>
      <c r="I12" s="46" t="s">
        <v>60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60</v>
      </c>
      <c r="T12" s="67"/>
      <c r="U12" s="29"/>
      <c r="V12" s="28"/>
      <c r="W12" s="67"/>
      <c r="X12" s="67" t="s">
        <v>60</v>
      </c>
      <c r="Y12" s="67"/>
      <c r="Z12" s="29"/>
      <c r="AA12" s="28"/>
      <c r="AB12" s="67"/>
      <c r="AC12" s="67" t="s">
        <v>60</v>
      </c>
      <c r="AD12" s="67"/>
      <c r="AE12" s="29"/>
      <c r="AF12" s="28"/>
      <c r="AG12" s="67"/>
      <c r="AH12" s="67" t="s">
        <v>60</v>
      </c>
      <c r="AI12" s="67"/>
      <c r="AJ12" s="45"/>
      <c r="AK12" s="65"/>
      <c r="AL12" s="67"/>
      <c r="AM12" s="67" t="s">
        <v>60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61</v>
      </c>
      <c r="AU12" s="132">
        <f>+E12+J12+O12+T12+Y12+AD12+AI12+AN12</f>
        <v>0</v>
      </c>
      <c r="AV12" s="133">
        <f>+C13+H13+M13+R13+W13+AB13+AG13+AL13</f>
        <v>0</v>
      </c>
      <c r="AW12" s="35" t="s">
        <v>61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 x14ac:dyDescent="0.2">
      <c r="A13" s="39"/>
      <c r="B13" s="40" t="s">
        <v>62</v>
      </c>
      <c r="C13" s="52">
        <f>O7</f>
        <v>0</v>
      </c>
      <c r="D13" s="41" t="s">
        <v>60</v>
      </c>
      <c r="E13" s="52">
        <f>M7</f>
        <v>0</v>
      </c>
      <c r="F13" s="41" t="s">
        <v>63</v>
      </c>
      <c r="G13" s="40" t="s">
        <v>62</v>
      </c>
      <c r="H13" s="52">
        <f>O10</f>
        <v>0</v>
      </c>
      <c r="I13" s="41" t="s">
        <v>60</v>
      </c>
      <c r="J13" s="41">
        <f>M10</f>
        <v>0</v>
      </c>
      <c r="K13" s="41" t="s">
        <v>63</v>
      </c>
      <c r="L13" s="40"/>
      <c r="M13" s="41"/>
      <c r="N13" s="41"/>
      <c r="O13" s="41"/>
      <c r="P13" s="41"/>
      <c r="Q13" s="40" t="s">
        <v>62</v>
      </c>
      <c r="R13" s="68"/>
      <c r="S13" s="68" t="s">
        <v>60</v>
      </c>
      <c r="T13" s="68"/>
      <c r="U13" s="41" t="s">
        <v>63</v>
      </c>
      <c r="V13" s="40" t="s">
        <v>62</v>
      </c>
      <c r="W13" s="68"/>
      <c r="X13" s="68" t="s">
        <v>60</v>
      </c>
      <c r="Y13" s="68"/>
      <c r="Z13" s="41" t="s">
        <v>63</v>
      </c>
      <c r="AA13" s="40" t="s">
        <v>62</v>
      </c>
      <c r="AB13" s="68"/>
      <c r="AC13" s="68" t="s">
        <v>60</v>
      </c>
      <c r="AD13" s="68"/>
      <c r="AE13" s="41" t="s">
        <v>63</v>
      </c>
      <c r="AF13" s="40" t="s">
        <v>62</v>
      </c>
      <c r="AG13" s="68"/>
      <c r="AH13" s="68" t="s">
        <v>60</v>
      </c>
      <c r="AI13" s="68"/>
      <c r="AJ13" s="41" t="s">
        <v>63</v>
      </c>
      <c r="AK13" s="40" t="s">
        <v>62</v>
      </c>
      <c r="AL13" s="68"/>
      <c r="AM13" s="68" t="s">
        <v>60</v>
      </c>
      <c r="AN13" s="68"/>
      <c r="AO13" s="41" t="s">
        <v>63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 x14ac:dyDescent="0.2">
      <c r="A14" s="8" t="s">
        <v>67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 x14ac:dyDescent="0.2">
      <c r="A15" s="118" t="s">
        <v>79</v>
      </c>
      <c r="B15" s="28"/>
      <c r="C15" s="46">
        <f>T6</f>
        <v>0</v>
      </c>
      <c r="D15" s="46" t="s">
        <v>60</v>
      </c>
      <c r="E15" s="46">
        <f>R6</f>
        <v>0</v>
      </c>
      <c r="F15" s="29"/>
      <c r="G15" s="28"/>
      <c r="H15" s="46">
        <f>T9</f>
        <v>0</v>
      </c>
      <c r="I15" s="46" t="s">
        <v>60</v>
      </c>
      <c r="J15" s="46">
        <f>R9</f>
        <v>0</v>
      </c>
      <c r="K15" s="29"/>
      <c r="L15" s="28"/>
      <c r="M15" s="46">
        <f>T12</f>
        <v>0</v>
      </c>
      <c r="N15" s="46" t="s">
        <v>60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60</v>
      </c>
      <c r="Y15" s="67"/>
      <c r="Z15" s="29"/>
      <c r="AA15" s="28"/>
      <c r="AB15" s="67"/>
      <c r="AC15" s="67" t="s">
        <v>60</v>
      </c>
      <c r="AD15" s="67"/>
      <c r="AE15" s="29"/>
      <c r="AF15" s="28"/>
      <c r="AG15" s="67"/>
      <c r="AH15" s="67" t="s">
        <v>60</v>
      </c>
      <c r="AI15" s="67"/>
      <c r="AJ15" s="29"/>
      <c r="AK15" s="28"/>
      <c r="AL15" s="67"/>
      <c r="AM15" s="67" t="s">
        <v>60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61</v>
      </c>
      <c r="AU15" s="132">
        <f>+E15+J15+O15+T15+Y15+AD15+AI15+AN15</f>
        <v>0</v>
      </c>
      <c r="AV15" s="133">
        <f>+C16+H16+M16+R16+W16+AB16+AG16+AL16</f>
        <v>0</v>
      </c>
      <c r="AW15" s="35" t="s">
        <v>61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 x14ac:dyDescent="0.2">
      <c r="A16" s="8"/>
      <c r="B16" s="40" t="s">
        <v>62</v>
      </c>
      <c r="C16" s="52">
        <f>T7</f>
        <v>0</v>
      </c>
      <c r="D16" s="52" t="s">
        <v>60</v>
      </c>
      <c r="E16" s="52">
        <f>R7</f>
        <v>0</v>
      </c>
      <c r="F16" s="41" t="s">
        <v>63</v>
      </c>
      <c r="G16" s="40" t="s">
        <v>62</v>
      </c>
      <c r="H16" s="52">
        <f>T10</f>
        <v>0</v>
      </c>
      <c r="I16" s="52" t="s">
        <v>60</v>
      </c>
      <c r="J16" s="52">
        <f>R10</f>
        <v>0</v>
      </c>
      <c r="K16" s="41" t="s">
        <v>63</v>
      </c>
      <c r="L16" s="40" t="s">
        <v>62</v>
      </c>
      <c r="M16" s="52">
        <f>T13</f>
        <v>0</v>
      </c>
      <c r="N16" s="52" t="s">
        <v>60</v>
      </c>
      <c r="O16" s="52">
        <f>R13</f>
        <v>0</v>
      </c>
      <c r="P16" s="41" t="s">
        <v>63</v>
      </c>
      <c r="Q16" s="40"/>
      <c r="R16" s="41"/>
      <c r="S16" s="29"/>
      <c r="T16" s="29"/>
      <c r="U16" s="29"/>
      <c r="V16" s="28" t="s">
        <v>62</v>
      </c>
      <c r="W16" s="67"/>
      <c r="X16" s="67" t="s">
        <v>60</v>
      </c>
      <c r="Y16" s="67"/>
      <c r="Z16" s="29" t="s">
        <v>63</v>
      </c>
      <c r="AA16" s="28" t="s">
        <v>62</v>
      </c>
      <c r="AB16" s="67"/>
      <c r="AC16" s="67" t="s">
        <v>60</v>
      </c>
      <c r="AD16" s="67"/>
      <c r="AE16" s="29" t="s">
        <v>63</v>
      </c>
      <c r="AF16" s="28" t="s">
        <v>62</v>
      </c>
      <c r="AG16" s="67"/>
      <c r="AH16" s="67" t="s">
        <v>60</v>
      </c>
      <c r="AI16" s="67"/>
      <c r="AJ16" s="29" t="s">
        <v>63</v>
      </c>
      <c r="AK16" s="28" t="s">
        <v>62</v>
      </c>
      <c r="AL16" s="67"/>
      <c r="AM16" s="67" t="s">
        <v>60</v>
      </c>
      <c r="AN16" s="67"/>
      <c r="AO16" s="29" t="s">
        <v>63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 x14ac:dyDescent="0.2">
      <c r="A17" s="47" t="s">
        <v>65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 x14ac:dyDescent="0.2">
      <c r="A18" s="118" t="s">
        <v>89</v>
      </c>
      <c r="B18" s="28"/>
      <c r="C18" s="46">
        <f>Y6</f>
        <v>0</v>
      </c>
      <c r="D18" s="46" t="s">
        <v>60</v>
      </c>
      <c r="E18" s="46">
        <f>W6</f>
        <v>0</v>
      </c>
      <c r="F18" s="46"/>
      <c r="G18" s="54"/>
      <c r="H18" s="46">
        <f>Y9</f>
        <v>0</v>
      </c>
      <c r="I18" s="46" t="s">
        <v>60</v>
      </c>
      <c r="J18" s="46">
        <f>W9</f>
        <v>0</v>
      </c>
      <c r="K18" s="46"/>
      <c r="L18" s="54"/>
      <c r="M18" s="46">
        <f>Y12</f>
        <v>0</v>
      </c>
      <c r="N18" s="46" t="s">
        <v>60</v>
      </c>
      <c r="O18" s="46">
        <f>W12</f>
        <v>0</v>
      </c>
      <c r="P18" s="46"/>
      <c r="Q18" s="54"/>
      <c r="R18" s="46">
        <f>Y15</f>
        <v>0</v>
      </c>
      <c r="S18" s="46" t="s">
        <v>60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60</v>
      </c>
      <c r="AD18" s="67"/>
      <c r="AE18" s="29"/>
      <c r="AF18" s="28"/>
      <c r="AG18" s="67"/>
      <c r="AH18" s="67" t="s">
        <v>60</v>
      </c>
      <c r="AI18" s="67"/>
      <c r="AJ18" s="29"/>
      <c r="AK18" s="28"/>
      <c r="AL18" s="67"/>
      <c r="AM18" s="67" t="s">
        <v>60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61</v>
      </c>
      <c r="AU18" s="132">
        <f>+E18+J18+O18+T18+Y18+AD18+AI18+AN18</f>
        <v>0</v>
      </c>
      <c r="AV18" s="133">
        <f>+C19+H19+M19+R19+W19+AB19+AG19+AL19</f>
        <v>0</v>
      </c>
      <c r="AW18" s="35" t="s">
        <v>61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 x14ac:dyDescent="0.2">
      <c r="A19" s="39" t="s">
        <v>90</v>
      </c>
      <c r="B19" s="40" t="s">
        <v>62</v>
      </c>
      <c r="C19" s="52">
        <f>Y7</f>
        <v>0</v>
      </c>
      <c r="D19" s="52" t="s">
        <v>60</v>
      </c>
      <c r="E19" s="52">
        <f>W7</f>
        <v>0</v>
      </c>
      <c r="F19" s="52" t="s">
        <v>63</v>
      </c>
      <c r="G19" s="55" t="s">
        <v>62</v>
      </c>
      <c r="H19" s="52">
        <f>Y10</f>
        <v>0</v>
      </c>
      <c r="I19" s="52" t="s">
        <v>60</v>
      </c>
      <c r="J19" s="52">
        <f>W10</f>
        <v>0</v>
      </c>
      <c r="K19" s="52" t="s">
        <v>63</v>
      </c>
      <c r="L19" s="55" t="s">
        <v>62</v>
      </c>
      <c r="M19" s="52">
        <f>Y13</f>
        <v>0</v>
      </c>
      <c r="N19" s="52" t="s">
        <v>60</v>
      </c>
      <c r="O19" s="52">
        <f>W13</f>
        <v>0</v>
      </c>
      <c r="P19" s="52" t="s">
        <v>63</v>
      </c>
      <c r="Q19" s="55" t="s">
        <v>62</v>
      </c>
      <c r="R19" s="52">
        <f>Y16</f>
        <v>0</v>
      </c>
      <c r="S19" s="52" t="s">
        <v>60</v>
      </c>
      <c r="T19" s="52">
        <f>W16</f>
        <v>0</v>
      </c>
      <c r="U19" s="42" t="s">
        <v>63</v>
      </c>
      <c r="V19" s="40"/>
      <c r="W19" s="41"/>
      <c r="X19" s="41"/>
      <c r="Y19" s="41"/>
      <c r="Z19" s="41"/>
      <c r="AA19" s="40" t="s">
        <v>62</v>
      </c>
      <c r="AB19" s="68"/>
      <c r="AC19" s="68" t="s">
        <v>60</v>
      </c>
      <c r="AD19" s="68"/>
      <c r="AE19" s="41" t="s">
        <v>63</v>
      </c>
      <c r="AF19" s="40" t="s">
        <v>62</v>
      </c>
      <c r="AG19" s="68"/>
      <c r="AH19" s="68" t="s">
        <v>60</v>
      </c>
      <c r="AI19" s="68"/>
      <c r="AJ19" s="41" t="s">
        <v>63</v>
      </c>
      <c r="AK19" s="40" t="s">
        <v>62</v>
      </c>
      <c r="AL19" s="68"/>
      <c r="AM19" s="68" t="s">
        <v>60</v>
      </c>
      <c r="AN19" s="68"/>
      <c r="AO19" s="41" t="s">
        <v>63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 x14ac:dyDescent="0.2">
      <c r="A20" s="8" t="s">
        <v>64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 x14ac:dyDescent="0.2">
      <c r="A21" s="8" t="s">
        <v>80</v>
      </c>
      <c r="B21" s="28"/>
      <c r="C21" s="46">
        <f>AD6</f>
        <v>0</v>
      </c>
      <c r="D21" s="46" t="s">
        <v>83</v>
      </c>
      <c r="E21" s="46">
        <f>AB6</f>
        <v>0</v>
      </c>
      <c r="F21" s="46"/>
      <c r="G21" s="54"/>
      <c r="H21" s="46">
        <f>AD9</f>
        <v>0</v>
      </c>
      <c r="I21" s="46" t="s">
        <v>83</v>
      </c>
      <c r="J21" s="46">
        <f>AB9</f>
        <v>0</v>
      </c>
      <c r="K21" s="46"/>
      <c r="L21" s="54"/>
      <c r="M21" s="46">
        <f>AD12</f>
        <v>0</v>
      </c>
      <c r="N21" s="46" t="s">
        <v>83</v>
      </c>
      <c r="O21" s="46">
        <f>AB12</f>
        <v>0</v>
      </c>
      <c r="P21" s="46"/>
      <c r="Q21" s="54"/>
      <c r="R21" s="46">
        <f>AD15</f>
        <v>0</v>
      </c>
      <c r="S21" s="46" t="s">
        <v>83</v>
      </c>
      <c r="T21" s="46">
        <f>AB15</f>
        <v>0</v>
      </c>
      <c r="U21" s="46"/>
      <c r="V21" s="54"/>
      <c r="W21" s="46">
        <f>AD18</f>
        <v>0</v>
      </c>
      <c r="X21" s="46" t="s">
        <v>83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83</v>
      </c>
      <c r="AI21" s="67"/>
      <c r="AJ21" s="29"/>
      <c r="AK21" s="28"/>
      <c r="AL21" s="67"/>
      <c r="AM21" s="67" t="s">
        <v>83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84</v>
      </c>
      <c r="AU21" s="132">
        <f>+E21+J21+O21+T21+Y21+AD21+AI21+AN21</f>
        <v>0</v>
      </c>
      <c r="AV21" s="133">
        <f>+C22+H22+M22+R22+W22+AB22+AG22+AL22</f>
        <v>0</v>
      </c>
      <c r="AW21" s="35" t="s">
        <v>84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 x14ac:dyDescent="0.2">
      <c r="A22" s="8"/>
      <c r="B22" s="40" t="s">
        <v>85</v>
      </c>
      <c r="C22" s="52">
        <f>AD7</f>
        <v>0</v>
      </c>
      <c r="D22" s="52" t="s">
        <v>83</v>
      </c>
      <c r="E22" s="52">
        <f>AB7</f>
        <v>0</v>
      </c>
      <c r="F22" s="52" t="s">
        <v>86</v>
      </c>
      <c r="G22" s="55" t="s">
        <v>85</v>
      </c>
      <c r="H22" s="52">
        <f>AD10</f>
        <v>0</v>
      </c>
      <c r="I22" s="52" t="s">
        <v>83</v>
      </c>
      <c r="J22" s="52">
        <f>AB10</f>
        <v>0</v>
      </c>
      <c r="K22" s="52" t="s">
        <v>86</v>
      </c>
      <c r="L22" s="55" t="s">
        <v>85</v>
      </c>
      <c r="M22" s="52">
        <f>AD13</f>
        <v>0</v>
      </c>
      <c r="N22" s="52" t="s">
        <v>83</v>
      </c>
      <c r="O22" s="52">
        <f>AB13</f>
        <v>0</v>
      </c>
      <c r="P22" s="52" t="s">
        <v>86</v>
      </c>
      <c r="Q22" s="55" t="s">
        <v>85</v>
      </c>
      <c r="R22" s="52">
        <f>AD16</f>
        <v>0</v>
      </c>
      <c r="S22" s="52" t="s">
        <v>83</v>
      </c>
      <c r="T22" s="52">
        <f>AB16</f>
        <v>0</v>
      </c>
      <c r="U22" s="52" t="s">
        <v>86</v>
      </c>
      <c r="V22" s="55" t="s">
        <v>85</v>
      </c>
      <c r="W22" s="52">
        <f>AD19</f>
        <v>0</v>
      </c>
      <c r="X22" s="52" t="s">
        <v>83</v>
      </c>
      <c r="Y22" s="52">
        <f>AB19</f>
        <v>0</v>
      </c>
      <c r="Z22" s="41" t="s">
        <v>86</v>
      </c>
      <c r="AA22" s="40"/>
      <c r="AB22" s="41"/>
      <c r="AC22" s="29"/>
      <c r="AD22" s="29"/>
      <c r="AE22" s="29"/>
      <c r="AF22" s="28" t="s">
        <v>85</v>
      </c>
      <c r="AG22" s="67"/>
      <c r="AH22" s="67" t="s">
        <v>83</v>
      </c>
      <c r="AI22" s="67"/>
      <c r="AJ22" s="29" t="s">
        <v>86</v>
      </c>
      <c r="AK22" s="28" t="s">
        <v>85</v>
      </c>
      <c r="AL22" s="67"/>
      <c r="AM22" s="67" t="s">
        <v>83</v>
      </c>
      <c r="AN22" s="67"/>
      <c r="AO22" s="29" t="s">
        <v>86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 x14ac:dyDescent="0.2">
      <c r="A23" s="47" t="s">
        <v>91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 x14ac:dyDescent="0.2">
      <c r="A24" s="8" t="s">
        <v>92</v>
      </c>
      <c r="B24" s="28"/>
      <c r="C24" s="46">
        <f>AI6</f>
        <v>0</v>
      </c>
      <c r="D24" s="46" t="s">
        <v>83</v>
      </c>
      <c r="E24" s="46">
        <f>AG6</f>
        <v>0</v>
      </c>
      <c r="F24" s="46"/>
      <c r="G24" s="54"/>
      <c r="H24" s="46">
        <f>AI9</f>
        <v>0</v>
      </c>
      <c r="I24" s="46" t="s">
        <v>83</v>
      </c>
      <c r="J24" s="46">
        <f>AG9</f>
        <v>0</v>
      </c>
      <c r="K24" s="46"/>
      <c r="L24" s="54"/>
      <c r="M24" s="46">
        <f>AI12</f>
        <v>0</v>
      </c>
      <c r="N24" s="46" t="s">
        <v>83</v>
      </c>
      <c r="O24" s="46">
        <f>AG12</f>
        <v>0</v>
      </c>
      <c r="P24" s="46"/>
      <c r="Q24" s="54"/>
      <c r="R24" s="46">
        <f>AI15</f>
        <v>0</v>
      </c>
      <c r="S24" s="46" t="s">
        <v>83</v>
      </c>
      <c r="T24" s="46">
        <f>AG15</f>
        <v>0</v>
      </c>
      <c r="U24" s="46"/>
      <c r="V24" s="54"/>
      <c r="W24" s="46">
        <f>AI18</f>
        <v>0</v>
      </c>
      <c r="X24" s="46" t="s">
        <v>83</v>
      </c>
      <c r="Y24" s="46">
        <f>AG18</f>
        <v>0</v>
      </c>
      <c r="Z24" s="46"/>
      <c r="AA24" s="54"/>
      <c r="AB24" s="46">
        <f>AI21</f>
        <v>0</v>
      </c>
      <c r="AC24" s="46" t="s">
        <v>83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83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84</v>
      </c>
      <c r="AU24" s="132">
        <f>+E24+J24+O24+T24+Y24+AD24+AI24+AN24</f>
        <v>0</v>
      </c>
      <c r="AV24" s="133">
        <f>+C25+H25+M25+R25+W25+AB25+AG25+AL25</f>
        <v>0</v>
      </c>
      <c r="AW24" s="35" t="s">
        <v>84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 x14ac:dyDescent="0.2">
      <c r="A25" s="39"/>
      <c r="B25" s="40" t="s">
        <v>85</v>
      </c>
      <c r="C25" s="52">
        <f>AI7</f>
        <v>0</v>
      </c>
      <c r="D25" s="52" t="s">
        <v>83</v>
      </c>
      <c r="E25" s="52">
        <f>AG7</f>
        <v>0</v>
      </c>
      <c r="F25" s="52" t="s">
        <v>86</v>
      </c>
      <c r="G25" s="55" t="s">
        <v>85</v>
      </c>
      <c r="H25" s="52">
        <f>AI10</f>
        <v>0</v>
      </c>
      <c r="I25" s="52" t="s">
        <v>83</v>
      </c>
      <c r="J25" s="52">
        <f>AG10</f>
        <v>0</v>
      </c>
      <c r="K25" s="52" t="s">
        <v>86</v>
      </c>
      <c r="L25" s="55" t="s">
        <v>85</v>
      </c>
      <c r="M25" s="52">
        <f>AI13</f>
        <v>0</v>
      </c>
      <c r="N25" s="52" t="s">
        <v>83</v>
      </c>
      <c r="O25" s="52">
        <f>AG13</f>
        <v>0</v>
      </c>
      <c r="P25" s="52" t="s">
        <v>86</v>
      </c>
      <c r="Q25" s="55" t="s">
        <v>85</v>
      </c>
      <c r="R25" s="52">
        <f>AI16</f>
        <v>0</v>
      </c>
      <c r="S25" s="52" t="s">
        <v>83</v>
      </c>
      <c r="T25" s="52">
        <f>AG16</f>
        <v>0</v>
      </c>
      <c r="U25" s="52" t="s">
        <v>86</v>
      </c>
      <c r="V25" s="55" t="s">
        <v>85</v>
      </c>
      <c r="W25" s="52">
        <f>AI19</f>
        <v>0</v>
      </c>
      <c r="X25" s="52" t="s">
        <v>83</v>
      </c>
      <c r="Y25" s="52">
        <f>AG19</f>
        <v>0</v>
      </c>
      <c r="Z25" s="52" t="s">
        <v>86</v>
      </c>
      <c r="AA25" s="55" t="s">
        <v>85</v>
      </c>
      <c r="AB25" s="52">
        <f>AI22</f>
        <v>0</v>
      </c>
      <c r="AC25" s="52" t="s">
        <v>83</v>
      </c>
      <c r="AD25" s="52">
        <f>AG22</f>
        <v>0</v>
      </c>
      <c r="AE25" s="41" t="s">
        <v>86</v>
      </c>
      <c r="AF25" s="40"/>
      <c r="AG25" s="41"/>
      <c r="AH25" s="41"/>
      <c r="AI25" s="41"/>
      <c r="AJ25" s="41"/>
      <c r="AK25" s="40" t="s">
        <v>85</v>
      </c>
      <c r="AL25" s="68"/>
      <c r="AM25" s="68" t="s">
        <v>83</v>
      </c>
      <c r="AN25" s="68"/>
      <c r="AO25" s="41" t="s">
        <v>86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 x14ac:dyDescent="0.2">
      <c r="A26" s="8" t="s">
        <v>93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 x14ac:dyDescent="0.2">
      <c r="A27" s="8" t="s">
        <v>81</v>
      </c>
      <c r="B27" s="28"/>
      <c r="C27" s="46">
        <f>AN6</f>
        <v>0</v>
      </c>
      <c r="D27" s="46" t="s">
        <v>42</v>
      </c>
      <c r="E27" s="46">
        <f>AL6</f>
        <v>0</v>
      </c>
      <c r="F27" s="46"/>
      <c r="G27" s="54"/>
      <c r="H27" s="46">
        <f>AN9</f>
        <v>0</v>
      </c>
      <c r="I27" s="46" t="s">
        <v>42</v>
      </c>
      <c r="J27" s="46">
        <f>AL9</f>
        <v>0</v>
      </c>
      <c r="K27" s="46"/>
      <c r="L27" s="54"/>
      <c r="M27" s="46">
        <f>AN12</f>
        <v>0</v>
      </c>
      <c r="N27" s="46" t="s">
        <v>42</v>
      </c>
      <c r="O27" s="46">
        <f>AL12</f>
        <v>0</v>
      </c>
      <c r="P27" s="46"/>
      <c r="Q27" s="54"/>
      <c r="R27" s="46">
        <f>AN15</f>
        <v>0</v>
      </c>
      <c r="S27" s="46" t="s">
        <v>42</v>
      </c>
      <c r="T27" s="46">
        <f>AL15</f>
        <v>0</v>
      </c>
      <c r="U27" s="46"/>
      <c r="V27" s="54"/>
      <c r="W27" s="46">
        <f>AN18</f>
        <v>0</v>
      </c>
      <c r="X27" s="46" t="s">
        <v>42</v>
      </c>
      <c r="Y27" s="46">
        <f>AL18</f>
        <v>0</v>
      </c>
      <c r="Z27" s="46"/>
      <c r="AA27" s="54"/>
      <c r="AB27" s="46">
        <f>AN21</f>
        <v>0</v>
      </c>
      <c r="AC27" s="46" t="s">
        <v>42</v>
      </c>
      <c r="AD27" s="46">
        <f>AL21</f>
        <v>0</v>
      </c>
      <c r="AE27" s="46"/>
      <c r="AF27" s="54"/>
      <c r="AG27" s="46">
        <f>AN24</f>
        <v>0</v>
      </c>
      <c r="AH27" s="46" t="s">
        <v>42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 x14ac:dyDescent="0.25">
      <c r="A28" s="18"/>
      <c r="B28" s="57" t="s">
        <v>43</v>
      </c>
      <c r="C28" s="101">
        <f>AN7</f>
        <v>0</v>
      </c>
      <c r="D28" s="101" t="s">
        <v>42</v>
      </c>
      <c r="E28" s="101">
        <f>AL7</f>
        <v>0</v>
      </c>
      <c r="F28" s="101" t="s">
        <v>44</v>
      </c>
      <c r="G28" s="119" t="s">
        <v>43</v>
      </c>
      <c r="H28" s="101">
        <f>AN10</f>
        <v>0</v>
      </c>
      <c r="I28" s="101" t="s">
        <v>42</v>
      </c>
      <c r="J28" s="101">
        <f>AL10</f>
        <v>0</v>
      </c>
      <c r="K28" s="101" t="s">
        <v>44</v>
      </c>
      <c r="L28" s="119" t="s">
        <v>43</v>
      </c>
      <c r="M28" s="101">
        <f>AN13</f>
        <v>0</v>
      </c>
      <c r="N28" s="101" t="s">
        <v>42</v>
      </c>
      <c r="O28" s="101">
        <f>AL13</f>
        <v>0</v>
      </c>
      <c r="P28" s="101" t="s">
        <v>44</v>
      </c>
      <c r="Q28" s="119" t="s">
        <v>43</v>
      </c>
      <c r="R28" s="101">
        <f>AN16</f>
        <v>0</v>
      </c>
      <c r="S28" s="101" t="s">
        <v>42</v>
      </c>
      <c r="T28" s="101">
        <f>AL16</f>
        <v>0</v>
      </c>
      <c r="U28" s="101" t="s">
        <v>44</v>
      </c>
      <c r="V28" s="119" t="s">
        <v>43</v>
      </c>
      <c r="W28" s="101">
        <f>AN19</f>
        <v>0</v>
      </c>
      <c r="X28" s="101" t="s">
        <v>42</v>
      </c>
      <c r="Y28" s="101">
        <f>AL19</f>
        <v>0</v>
      </c>
      <c r="Z28" s="101" t="s">
        <v>44</v>
      </c>
      <c r="AA28" s="119" t="s">
        <v>43</v>
      </c>
      <c r="AB28" s="101">
        <f>AN22</f>
        <v>0</v>
      </c>
      <c r="AC28" s="101" t="s">
        <v>42</v>
      </c>
      <c r="AD28" s="101">
        <f>AL22</f>
        <v>0</v>
      </c>
      <c r="AE28" s="101" t="s">
        <v>44</v>
      </c>
      <c r="AF28" s="119" t="s">
        <v>43</v>
      </c>
      <c r="AG28" s="101">
        <f>AN25</f>
        <v>0</v>
      </c>
      <c r="AH28" s="101" t="s">
        <v>42</v>
      </c>
      <c r="AI28" s="101">
        <f>AL25</f>
        <v>0</v>
      </c>
      <c r="AJ28" s="58" t="s">
        <v>44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 x14ac:dyDescent="0.15">
      <c r="AV29" s="4"/>
    </row>
    <row r="30" spans="1:53" ht="14.25" customHeight="1" x14ac:dyDescent="0.15">
      <c r="A30" s="62"/>
      <c r="C30" s="70" t="s">
        <v>23</v>
      </c>
      <c r="AV30" s="4"/>
    </row>
    <row r="31" spans="1:53" ht="14.25" customHeight="1" x14ac:dyDescent="0.15">
      <c r="A31" s="1"/>
      <c r="AV31" s="4"/>
    </row>
    <row r="32" spans="1:53" ht="14.25" customHeight="1" x14ac:dyDescent="0.15">
      <c r="A32" s="66"/>
      <c r="C32" s="70" t="s">
        <v>24</v>
      </c>
      <c r="AV32" s="4"/>
    </row>
    <row r="33" spans="1:48" ht="14.25" customHeight="1" x14ac:dyDescent="0.15">
      <c r="AV33" s="4"/>
    </row>
    <row r="34" spans="1:48" ht="14.25" customHeight="1" x14ac:dyDescent="0.15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7"/>
  <sheetViews>
    <sheetView topLeftCell="A4" zoomScale="85" zoomScaleNormal="85" workbookViewId="0">
      <selection activeCell="AV21" sqref="AV21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25" customWidth="1"/>
    <col min="58" max="58" width="5.7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132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0</v>
      </c>
      <c r="X6" s="67" t="s">
        <v>28</v>
      </c>
      <c r="Y6" s="67">
        <v>3</v>
      </c>
      <c r="Z6" s="30"/>
      <c r="AA6" s="28"/>
      <c r="AB6" s="67">
        <v>0</v>
      </c>
      <c r="AC6" s="67" t="s">
        <v>28</v>
      </c>
      <c r="AD6" s="67">
        <v>3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10</v>
      </c>
      <c r="AV6" s="35">
        <f>+C5+H5+M5+R5+W5+AB5+AG5+AL5+AQ5</f>
        <v>2</v>
      </c>
      <c r="AW6" s="36">
        <f>+AU6+AV6</f>
        <v>12</v>
      </c>
      <c r="AX6" s="35">
        <f>+C6+H6+M6+R6+W6+AB6+AG6+AL6+AQ6</f>
        <v>5</v>
      </c>
      <c r="AY6" s="35" t="s">
        <v>31</v>
      </c>
      <c r="AZ6" s="35">
        <f>+E6+J6+O6+T6+Y6+AD6+AI6+AN6+AS6</f>
        <v>10</v>
      </c>
      <c r="BA6" s="37">
        <f>+C7+H7+M7+R7+W7+AB7+AG7+AL7+AQ7</f>
        <v>12</v>
      </c>
      <c r="BB6" s="35" t="s">
        <v>31</v>
      </c>
      <c r="BC6" s="36">
        <f>+E7+J7+O7+T7+Y7+AD7+AI7+AN7+AS7</f>
        <v>20</v>
      </c>
      <c r="BD6" s="83">
        <f>IF(BC6=0,"10.000",BA6/(BA6+BC6)*10)</f>
        <v>3.75</v>
      </c>
      <c r="BE6" s="105">
        <f>RANK(BF6,$BF$6:$BF$30)</f>
        <v>5</v>
      </c>
      <c r="BF6" s="38">
        <f>AW6*1000+AV6*100+AZ7*10+BD6</f>
        <v>12153.75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1</v>
      </c>
      <c r="X7" s="68" t="s">
        <v>28</v>
      </c>
      <c r="Y7" s="68">
        <v>6</v>
      </c>
      <c r="Z7" s="42" t="s">
        <v>30</v>
      </c>
      <c r="AA7" s="40" t="s">
        <v>29</v>
      </c>
      <c r="AB7" s="68">
        <v>0</v>
      </c>
      <c r="AC7" s="68" t="s">
        <v>28</v>
      </c>
      <c r="AD7" s="68">
        <v>6</v>
      </c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5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-5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133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10</v>
      </c>
      <c r="AV9" s="35">
        <f>+C8+H8+M8+R8+W8+AB8+AG8+AL8+AQ8</f>
        <v>5</v>
      </c>
      <c r="AW9" s="36">
        <f>+AU9+AV9</f>
        <v>15</v>
      </c>
      <c r="AX9" s="35">
        <f>+C9+H9+M9+R9+W9+AB9+AG9+AL9+AQ9</f>
        <v>13</v>
      </c>
      <c r="AY9" s="35" t="s">
        <v>31</v>
      </c>
      <c r="AZ9" s="35">
        <f>+E9+J9+O9+T9+Y9+AD9+AI9+AN9+AS9</f>
        <v>2</v>
      </c>
      <c r="BA9" s="37">
        <f>+C10+H10+M10+R10+W10+AB10+AG10+AL10+AQ10</f>
        <v>27</v>
      </c>
      <c r="BB9" s="35" t="s">
        <v>31</v>
      </c>
      <c r="BC9" s="36">
        <f>+E10+J10+O10+T10+Y10+AD10+AI10+AN10+AS10</f>
        <v>6</v>
      </c>
      <c r="BD9" s="83">
        <f>IF(BC9=0,"10.000",BA9/(BA9+BC9)*10)</f>
        <v>8.1818181818181817</v>
      </c>
      <c r="BE9" s="105">
        <f>RANK(BF9,$BF$6:$BF$30)</f>
        <v>3</v>
      </c>
      <c r="BF9" s="38">
        <f>AW9*1000+AV9*100+AZ10*10+BD9</f>
        <v>15618.181818181818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2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3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1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11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134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82">
        <f>+B11+G11+L11+Q11+V11+AA11+AF11+AK11+AP11</f>
        <v>12</v>
      </c>
      <c r="AV12" s="35">
        <f>+C11+H11+M11+R11+W11+AB11+AG11+AL11+AQ11</f>
        <v>1</v>
      </c>
      <c r="AW12" s="36">
        <f>+AU12+AV12</f>
        <v>13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12</v>
      </c>
      <c r="BA12" s="37">
        <f>+C13+H13+M13+R13+W13+AB13+AG13+AL13+AQ13</f>
        <v>14</v>
      </c>
      <c r="BB12" s="35" t="s">
        <v>31</v>
      </c>
      <c r="BC12" s="36">
        <f>+E13+J13+O13+T13+Y13+AD13+AI13+AN13+AS13</f>
        <v>25</v>
      </c>
      <c r="BD12" s="83">
        <f>IF(BC12=0,"10.000",BA12/(BA12+BC12)*10)</f>
        <v>3.5897435897435899</v>
      </c>
      <c r="BE12" s="105">
        <f>RANK(BF12,$BF$6:$BF$30)</f>
        <v>4</v>
      </c>
      <c r="BF12" s="38">
        <f>AW12*1000+AV12*100+AZ13*10+BD12</f>
        <v>13043.589743589744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2</v>
      </c>
      <c r="S13" s="68" t="s">
        <v>28</v>
      </c>
      <c r="T13" s="68">
        <v>4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5</v>
      </c>
      <c r="AJ13" s="41" t="s">
        <v>30</v>
      </c>
      <c r="AK13" s="40" t="s">
        <v>29</v>
      </c>
      <c r="AL13" s="68">
        <v>5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84"/>
      <c r="AV13" s="85"/>
      <c r="AW13" s="86"/>
      <c r="AX13" s="85"/>
      <c r="AY13" s="85"/>
      <c r="AZ13" s="87">
        <f>+AX12-AZ12</f>
        <v>-6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135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/>
      <c r="AM15" s="67" t="s">
        <v>28</v>
      </c>
      <c r="AN15" s="67"/>
      <c r="AO15" s="29"/>
      <c r="AP15" s="28"/>
      <c r="AQ15" s="67">
        <v>0</v>
      </c>
      <c r="AR15" s="67" t="s">
        <v>28</v>
      </c>
      <c r="AS15" s="67">
        <v>0</v>
      </c>
      <c r="AT15" s="29"/>
      <c r="AU15" s="82">
        <f>+B14+G14+L14+Q14+V14+AA14+AF14+AK14+AP14</f>
        <v>8</v>
      </c>
      <c r="AV15" s="35">
        <f>+C14+H14+M14+R14+W14+AB14+AG14+AL14+AQ14</f>
        <v>2</v>
      </c>
      <c r="AW15" s="36">
        <f>+AU15+AV15</f>
        <v>10</v>
      </c>
      <c r="AX15" s="35">
        <f>+C15+H15+M15+R15+W15+AB15+AG15+AL15+AQ15</f>
        <v>5</v>
      </c>
      <c r="AY15" s="35" t="s">
        <v>31</v>
      </c>
      <c r="AZ15" s="35">
        <f>+E15+J15+O15+T15+Y15+AD15+AI15+AN15+AS15</f>
        <v>7</v>
      </c>
      <c r="BA15" s="37">
        <f>+C16+H16+M16+R16+W16+AB16+AG16+AL16+AQ16</f>
        <v>10</v>
      </c>
      <c r="BB15" s="35" t="s">
        <v>31</v>
      </c>
      <c r="BC15" s="36">
        <f>+E16+J16+O16+T16+Y16+AD16+AI16+AN16+AS16</f>
        <v>14</v>
      </c>
      <c r="BD15" s="83">
        <f>IF(BC15=0,"10.000",BA15/(BA15+BC15)*10)</f>
        <v>4.166666666666667</v>
      </c>
      <c r="BE15" s="105">
        <f>RANK(BF15,$BF$6:$BF$30)</f>
        <v>6</v>
      </c>
      <c r="BF15" s="38">
        <f>AW15*1000+AV15*100+AZ16*10+BD15</f>
        <v>10184.166666666666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>
        <v>0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>
        <v>0</v>
      </c>
      <c r="AR16" s="68" t="s">
        <v>28</v>
      </c>
      <c r="AS16" s="67">
        <v>0</v>
      </c>
      <c r="AT16" s="29" t="s">
        <v>30</v>
      </c>
      <c r="AU16" s="84"/>
      <c r="AV16" s="35"/>
      <c r="AW16" s="36"/>
      <c r="AX16" s="35"/>
      <c r="AY16" s="35"/>
      <c r="AZ16" s="87">
        <f>+AX15-AZ15</f>
        <v>-2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0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0</v>
      </c>
      <c r="R17" s="63">
        <v>0</v>
      </c>
      <c r="S17" s="49"/>
      <c r="T17" s="49"/>
      <c r="U17" s="53"/>
      <c r="V17" s="48"/>
      <c r="W17" s="50"/>
      <c r="X17" s="50"/>
      <c r="Y17" s="50"/>
      <c r="Z17" s="50"/>
      <c r="AA17" s="60">
        <v>0</v>
      </c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136</v>
      </c>
      <c r="B18" s="28"/>
      <c r="C18" s="46">
        <f>Y6</f>
        <v>3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0</v>
      </c>
      <c r="AC18" s="67" t="s">
        <v>28</v>
      </c>
      <c r="AD18" s="67">
        <v>3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15</v>
      </c>
      <c r="BA18" s="37">
        <f>+C19+H19+M19+R19+W19+AB19+AG19+AL19+AQ19</f>
        <v>6</v>
      </c>
      <c r="BB18" s="35" t="s">
        <v>31</v>
      </c>
      <c r="BC18" s="36">
        <f>+E19+J19+O19+T19+Y19+AD19+AI19+AN19+AS19</f>
        <v>31</v>
      </c>
      <c r="BD18" s="83">
        <f>IF(BC18=0,"10.000",BA18/(BA18+BC18)*10)</f>
        <v>1.6216216216216217</v>
      </c>
      <c r="BE18" s="105">
        <f>RANK(BF18,$BF$6:$BF$30)</f>
        <v>9</v>
      </c>
      <c r="BF18" s="38">
        <f>AW18*1000+AV18*100+AZ19*10+BD18</f>
        <v>6981.6216216216217</v>
      </c>
    </row>
    <row r="19" spans="1:58" ht="14.25" customHeight="1" x14ac:dyDescent="0.2">
      <c r="A19" s="144"/>
      <c r="B19" s="40" t="s">
        <v>29</v>
      </c>
      <c r="C19" s="52">
        <f>Y7</f>
        <v>6</v>
      </c>
      <c r="D19" s="52" t="s">
        <v>28</v>
      </c>
      <c r="E19" s="52">
        <f>W7</f>
        <v>1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0</v>
      </c>
      <c r="AC19" s="68" t="s">
        <v>28</v>
      </c>
      <c r="AD19" s="68">
        <v>6</v>
      </c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7"/>
      <c r="AM19" s="67" t="s">
        <v>28</v>
      </c>
      <c r="AN19" s="68"/>
      <c r="AO19" s="41" t="s">
        <v>30</v>
      </c>
      <c r="AP19" s="40" t="s">
        <v>29</v>
      </c>
      <c r="AQ19" s="68">
        <v>0</v>
      </c>
      <c r="AR19" s="67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-12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1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4">
        <v>1</v>
      </c>
      <c r="AM20" s="50"/>
      <c r="AN20" s="29"/>
      <c r="AO20" s="29"/>
      <c r="AP20" s="147"/>
      <c r="AQ20" s="29"/>
      <c r="AR20" s="92"/>
      <c r="AS20" s="35"/>
      <c r="AT20" s="36"/>
      <c r="AU20" s="35"/>
      <c r="AV20" s="35"/>
      <c r="AW20" s="51"/>
      <c r="AX20" s="37"/>
      <c r="AY20" s="35"/>
      <c r="AZ20" s="36"/>
      <c r="BA20" s="56"/>
      <c r="BB20" s="148"/>
      <c r="BC20" s="38"/>
      <c r="BE20" s="149"/>
    </row>
    <row r="21" spans="1:58" ht="14.25" customHeight="1" x14ac:dyDescent="0.2">
      <c r="A21" s="8" t="s">
        <v>137</v>
      </c>
      <c r="B21" s="28"/>
      <c r="C21" s="46">
        <f>AD6</f>
        <v>3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3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>
        <v>0</v>
      </c>
      <c r="AR21" s="67" t="s">
        <v>28</v>
      </c>
      <c r="AS21" s="67">
        <v>0</v>
      </c>
      <c r="AT21" s="29"/>
      <c r="AU21" s="82">
        <f>+B20+G20+L20+Q20+V20+AA20+AF20+AK20+AM20</f>
        <v>10</v>
      </c>
      <c r="AV21" s="35">
        <f>+C20+H20+M20+R20+W20+AB20+AG20+AL20+AQ20</f>
        <v>5</v>
      </c>
      <c r="AW21" s="36">
        <f>+AU21+AV21</f>
        <v>15</v>
      </c>
      <c r="AX21" s="35">
        <f>+C21+H21+M21+R21+W21+AB21+AG21+AL21+AQ21</f>
        <v>15</v>
      </c>
      <c r="AY21" s="35" t="s">
        <v>31</v>
      </c>
      <c r="AZ21" s="35">
        <f>+E21+J21+O21+T21+Y21+AD21+AI21+AN21+AS21</f>
        <v>0</v>
      </c>
      <c r="BA21" s="37">
        <f>+C22+H22+M22+R22+W22+AB22+AG22+AL22+AQ22</f>
        <v>30</v>
      </c>
      <c r="BB21" s="35" t="s">
        <v>31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2</v>
      </c>
      <c r="BF21" s="38">
        <f>AW21*1000+AV21*100+AZ22*10+BD21</f>
        <v>15660</v>
      </c>
    </row>
    <row r="22" spans="1:58" ht="14.25" customHeight="1" x14ac:dyDescent="0.2">
      <c r="A22" s="144"/>
      <c r="B22" s="40" t="s">
        <v>29</v>
      </c>
      <c r="C22" s="52">
        <f>AD7</f>
        <v>6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6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>
        <v>0</v>
      </c>
      <c r="AR22" s="67" t="s">
        <v>28</v>
      </c>
      <c r="AS22" s="67">
        <v>0</v>
      </c>
      <c r="AT22" s="29" t="s">
        <v>30</v>
      </c>
      <c r="AU22" s="84"/>
      <c r="AV22" s="35"/>
      <c r="AW22" s="36"/>
      <c r="AX22" s="35"/>
      <c r="AY22" s="35"/>
      <c r="AZ22" s="87">
        <f>+AX21-AZ21</f>
        <v>15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2</v>
      </c>
      <c r="C23" s="63">
        <v>1</v>
      </c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138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12</v>
      </c>
      <c r="AV24" s="35">
        <f>+C23+H23+M23+R23+W23+AB23+AG23+AL23+AQ23</f>
        <v>5</v>
      </c>
      <c r="AW24" s="36">
        <f>+AU24+AV24</f>
        <v>17</v>
      </c>
      <c r="AX24" s="35">
        <f>+C24+H24+M24+R24+W24+AB24+AG24+AL24+AQ24</f>
        <v>15</v>
      </c>
      <c r="AY24" s="35" t="s">
        <v>31</v>
      </c>
      <c r="AZ24" s="35">
        <f>+E24+J24+O24+T24+Y24+AD24+AI24+AN24+AS24</f>
        <v>3</v>
      </c>
      <c r="BA24" s="37">
        <f>+C25+H25+M25+R25+W25+AB25+AG25+AL25+AQ25</f>
        <v>32</v>
      </c>
      <c r="BB24" s="35" t="s">
        <v>31</v>
      </c>
      <c r="BC24" s="36">
        <f>+E25+J25+O25+T25+Y25+AD25+AI25+AN25+AS25</f>
        <v>7</v>
      </c>
      <c r="BD24" s="83">
        <f>IF(BC24=0,"10.000",BA24/(BA24+BC24)*10)</f>
        <v>8.2051282051282044</v>
      </c>
      <c r="BE24" s="105">
        <f>RANK(BF24,$BF$6:$BF$30)</f>
        <v>1</v>
      </c>
      <c r="BF24" s="38">
        <f>AW24*1000+AV24*100+AZ25*10+BD24</f>
        <v>17628.205128205129</v>
      </c>
    </row>
    <row r="25" spans="1:58" ht="14.25" customHeight="1" x14ac:dyDescent="0.2">
      <c r="A25" s="39"/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12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0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139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8</v>
      </c>
      <c r="AV27" s="35">
        <f>+C26+H26+M26+R26+W26+AB26+AG26+AL26+AQ26</f>
        <v>0</v>
      </c>
      <c r="AW27" s="36">
        <f>+AU27+AV27</f>
        <v>8</v>
      </c>
      <c r="AX27" s="35">
        <f>+C27+H27+M27+R27+W27+AB27+AG27+AL27+AQ27</f>
        <v>2</v>
      </c>
      <c r="AY27" s="35" t="s">
        <v>31</v>
      </c>
      <c r="AZ27" s="35">
        <f>+E27+J27+O27+T27+Y27+AD27+AI27+AN27+AS27</f>
        <v>10</v>
      </c>
      <c r="BA27" s="37">
        <f>+C28+H28+M28+R28+W28+AB28+AG28+AL28+AQ28</f>
        <v>5</v>
      </c>
      <c r="BB27" s="35" t="s">
        <v>31</v>
      </c>
      <c r="BC27" s="36">
        <f>+E28+J28+O28+T28+Y28+AD28+AI28+AN28+AS28</f>
        <v>22</v>
      </c>
      <c r="BD27" s="83">
        <f>IF(BC27=0,"10.000",BA27/(BA27+BC27)*10)</f>
        <v>1.8518518518518516</v>
      </c>
      <c r="BE27" s="105">
        <f>RANK(BF27,$BF$6:$BF$30)</f>
        <v>8</v>
      </c>
      <c r="BF27" s="38">
        <f>AW27*1000+AV27*100+AZ28*10+BD27</f>
        <v>7921.8518518518522</v>
      </c>
    </row>
    <row r="28" spans="1:58" ht="14.25" customHeight="1" x14ac:dyDescent="0.2">
      <c r="A28" s="39"/>
      <c r="B28" s="40" t="s">
        <v>29</v>
      </c>
      <c r="C28" s="52">
        <f>AN7</f>
        <v>2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1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5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-8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0</v>
      </c>
      <c r="C29" s="63">
        <v>0</v>
      </c>
      <c r="D29" s="29"/>
      <c r="E29" s="45"/>
      <c r="F29" s="29"/>
      <c r="G29" s="59">
        <v>0</v>
      </c>
      <c r="H29" s="63">
        <v>0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140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5</v>
      </c>
      <c r="AY30" s="35" t="s">
        <v>31</v>
      </c>
      <c r="AZ30" s="35">
        <f>+E30+J30+O30+T30+Y30+AD30+AI30+AN30+AS30</f>
        <v>10</v>
      </c>
      <c r="BA30" s="37">
        <f>+C31+H31+M31+R31+W31+AB31+AG31+AL31+AQ31</f>
        <v>10</v>
      </c>
      <c r="BB30" s="35" t="s">
        <v>31</v>
      </c>
      <c r="BC30" s="36">
        <f>+E31+J31+O31+T31+Y31+AD31+AI31+AN31+AS31</f>
        <v>21</v>
      </c>
      <c r="BD30" s="83">
        <f>IF(BC30=0,"10.000",BA30/(BA30+BC30)*10)</f>
        <v>3.225806451612903</v>
      </c>
      <c r="BE30" s="105">
        <f>RANK(BF30,$BF$6:$BF$30)</f>
        <v>7</v>
      </c>
      <c r="BF30" s="38">
        <f>AW30*1000+AV30*100+AZ31*10+BD30</f>
        <v>8153.2258064516127</v>
      </c>
    </row>
    <row r="31" spans="1:58" ht="14.25" customHeight="1" thickBot="1" x14ac:dyDescent="0.2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4</v>
      </c>
      <c r="N31" s="101" t="s">
        <v>28</v>
      </c>
      <c r="O31" s="101">
        <f>AQ13</f>
        <v>3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6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/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6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-5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37"/>
  <sheetViews>
    <sheetView zoomScale="85" zoomScaleNormal="85" workbookViewId="0">
      <selection activeCell="P17" sqref="P17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" customWidth="1"/>
    <col min="58" max="58" width="5.87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141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10</v>
      </c>
      <c r="AV6" s="35">
        <f>+C5+H5+M5+R5+W5+AB5+AG5+AL5+AQ5</f>
        <v>1</v>
      </c>
      <c r="AW6" s="36">
        <f>+AU6+AV6</f>
        <v>11</v>
      </c>
      <c r="AX6" s="35">
        <f>+C6+H6+M6+R6+W6+AB6+AG6+AL6+AQ6</f>
        <v>6</v>
      </c>
      <c r="AY6" s="35" t="s">
        <v>31</v>
      </c>
      <c r="AZ6" s="35">
        <f>+E6+J6+O6+T6+Y6+AD6+AI6+AN6+AS6</f>
        <v>9</v>
      </c>
      <c r="BA6" s="37">
        <f>+C7+H7+M7+R7+W7+AB7+AG7+AL7+AQ7</f>
        <v>12</v>
      </c>
      <c r="BB6" s="35" t="s">
        <v>31</v>
      </c>
      <c r="BC6" s="36">
        <f>+E7+J7+O7+T7+Y7+AD7+AI7+AN7+AS7</f>
        <v>20</v>
      </c>
      <c r="BD6" s="83">
        <f>IF(BC6=0,"10.000",BA6/(BA6+BC6)*10)</f>
        <v>3.75</v>
      </c>
      <c r="BE6" s="105">
        <f>RANK(BF6,$BF$6:$BF$30)</f>
        <v>7</v>
      </c>
      <c r="BF6" s="38">
        <f>AW6*1000+AV6*100+AZ7*10+BD6</f>
        <v>11073.75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2</v>
      </c>
      <c r="X7" s="68" t="s">
        <v>28</v>
      </c>
      <c r="Y7" s="68">
        <v>5</v>
      </c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0</v>
      </c>
      <c r="AJ7" s="42" t="s">
        <v>30</v>
      </c>
      <c r="AK7" s="40" t="s">
        <v>29</v>
      </c>
      <c r="AL7" s="68">
        <v>0</v>
      </c>
      <c r="AM7" s="68" t="s">
        <v>28</v>
      </c>
      <c r="AN7" s="68">
        <v>6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5</v>
      </c>
      <c r="AT7" s="41" t="s">
        <v>30</v>
      </c>
      <c r="AU7" s="84"/>
      <c r="AV7" s="85"/>
      <c r="AW7" s="86"/>
      <c r="AX7" s="85"/>
      <c r="AY7" s="85"/>
      <c r="AZ7" s="87">
        <f>+AX6-AZ6</f>
        <v>-3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/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142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0</v>
      </c>
      <c r="X9" s="67" t="s">
        <v>28</v>
      </c>
      <c r="Y9" s="67">
        <v>3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10</v>
      </c>
      <c r="AV9" s="35">
        <f>+C8+H8+M8+R8+W8+AB8+AG8+AL8+AQ8</f>
        <v>2</v>
      </c>
      <c r="AW9" s="36">
        <f>+AU9+AV9</f>
        <v>12</v>
      </c>
      <c r="AX9" s="35">
        <f>+C9+H9+M9+R9+W9+AB9+AG9+AL9+AQ9</f>
        <v>6</v>
      </c>
      <c r="AY9" s="35" t="s">
        <v>31</v>
      </c>
      <c r="AZ9" s="35">
        <f>+E9+J9+O9+T9+Y9+AD9+AI9+AN9+AS9</f>
        <v>9</v>
      </c>
      <c r="BA9" s="37">
        <f>+C10+H10+M10+R10+W10+AB10+AG10+AL10+AQ10</f>
        <v>14</v>
      </c>
      <c r="BB9" s="35" t="s">
        <v>31</v>
      </c>
      <c r="BC9" s="36">
        <f>+E10+J10+O10+T10+Y10+AD10+AI10+AN10+AS10</f>
        <v>20</v>
      </c>
      <c r="BD9" s="83">
        <f>IF(BC9=0,"10.000",BA9/(BA9+BC9)*10)</f>
        <v>4.117647058823529</v>
      </c>
      <c r="BE9" s="105">
        <f>RANK(BF9,$BF$6:$BF$30)</f>
        <v>5</v>
      </c>
      <c r="BF9" s="38">
        <f>AW9*1000+AV9*100+AZ10*10+BD9</f>
        <v>12174.117647058823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4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2</v>
      </c>
      <c r="X10" s="67" t="s">
        <v>28</v>
      </c>
      <c r="Y10" s="67">
        <v>6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4</v>
      </c>
      <c r="AH10" s="67" t="s">
        <v>28</v>
      </c>
      <c r="AI10" s="67">
        <v>2</v>
      </c>
      <c r="AJ10" s="29" t="s">
        <v>30</v>
      </c>
      <c r="AK10" s="28" t="s">
        <v>29</v>
      </c>
      <c r="AL10" s="67">
        <v>1</v>
      </c>
      <c r="AM10" s="67" t="s">
        <v>28</v>
      </c>
      <c r="AN10" s="67">
        <v>4</v>
      </c>
      <c r="AO10" s="29" t="s">
        <v>30</v>
      </c>
      <c r="AP10" s="28" t="s">
        <v>29</v>
      </c>
      <c r="AQ10" s="67">
        <v>3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-3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>
        <v>0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143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>
        <v>3</v>
      </c>
      <c r="AM12" s="67" t="s">
        <v>28</v>
      </c>
      <c r="AN12" s="67">
        <v>0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12</v>
      </c>
      <c r="AV12" s="35">
        <f>+C11+H11+M11+R11+W11+AB11+AG11+AL11+AQ11</f>
        <v>0</v>
      </c>
      <c r="AW12" s="36">
        <f>+AU12+AV12</f>
        <v>12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13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26</v>
      </c>
      <c r="BD12" s="83">
        <f>IF(BC12=0,"10.000",BA12/(BA12+BC12)*10)</f>
        <v>3.1578947368421053</v>
      </c>
      <c r="BE12" s="105">
        <f>RANK(BF12,$BF$6:$BF$30)</f>
        <v>6</v>
      </c>
      <c r="BF12" s="38">
        <f>AW12*1000+AV12*100+AZ13*10+BD12</f>
        <v>11923.157894736842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4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2</v>
      </c>
      <c r="S13" s="68" t="s">
        <v>28</v>
      </c>
      <c r="T13" s="68">
        <v>4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>
        <v>0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-8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144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10</v>
      </c>
      <c r="AV15" s="35">
        <f>+C14+H14+M14+R14+W14+AB14+AG14+AL14+AQ14</f>
        <v>4</v>
      </c>
      <c r="AW15" s="36">
        <f>+AU15+AV15</f>
        <v>14</v>
      </c>
      <c r="AX15" s="35">
        <f>+C15+H15+M15+R15+W15+AB15+AG15+AL15+AQ15</f>
        <v>12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26</v>
      </c>
      <c r="BB15" s="35" t="s">
        <v>31</v>
      </c>
      <c r="BC15" s="36">
        <f>+E16+J16+O16+T16+Y16+AD16+AI16+AN16+AS16</f>
        <v>8</v>
      </c>
      <c r="BD15" s="83">
        <f>IF(BC15=0,"10.000",BA15/(BA15+BC15)*10)</f>
        <v>7.6470588235294112</v>
      </c>
      <c r="BE15" s="105">
        <f>RANK(BF15,$BF$6:$BF$30)</f>
        <v>2</v>
      </c>
      <c r="BF15" s="38">
        <f>AW15*1000+AV15*100+AZ16*10+BD15</f>
        <v>14497.64705882353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2</v>
      </c>
      <c r="Z16" s="29" t="s">
        <v>30</v>
      </c>
      <c r="AA16" s="28" t="s">
        <v>29</v>
      </c>
      <c r="AB16" s="67">
        <v>4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6</v>
      </c>
      <c r="AH16" s="67" t="s">
        <v>28</v>
      </c>
      <c r="AI16" s="67">
        <v>0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9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0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145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3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12</v>
      </c>
      <c r="AV18" s="35">
        <f>+C17+H17+M17+R17+W17+AB17+AG17+AL17+AQ17</f>
        <v>5</v>
      </c>
      <c r="AW18" s="36">
        <f>+AU18+AV18</f>
        <v>17</v>
      </c>
      <c r="AX18" s="35">
        <f>+C18+H18+M18+R18+W18+AB18+AG18+AL18+AQ18</f>
        <v>13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29</v>
      </c>
      <c r="BB18" s="35" t="s">
        <v>31</v>
      </c>
      <c r="BC18" s="36">
        <f>+E19+J19+O19+T19+Y19+AD19+AI19+AN19+AS19</f>
        <v>14</v>
      </c>
      <c r="BD18" s="83">
        <f>IF(BC18=0,"10.000",BA18/(BA18+BC18)*10)</f>
        <v>6.7441860465116275</v>
      </c>
      <c r="BE18" s="105">
        <f>RANK(BF18,$BF$6:$BF$30)</f>
        <v>1</v>
      </c>
      <c r="BF18" s="38">
        <f>AW18*1000+AV18*100+AZ19*10+BD18</f>
        <v>17586.744186046511</v>
      </c>
    </row>
    <row r="19" spans="1:58" ht="14.25" customHeight="1" x14ac:dyDescent="0.2">
      <c r="A19" s="144"/>
      <c r="B19" s="40" t="s">
        <v>29</v>
      </c>
      <c r="C19" s="52">
        <f>Y7</f>
        <v>5</v>
      </c>
      <c r="D19" s="52" t="s">
        <v>28</v>
      </c>
      <c r="E19" s="52">
        <f>W7</f>
        <v>2</v>
      </c>
      <c r="F19" s="52" t="s">
        <v>30</v>
      </c>
      <c r="G19" s="55" t="s">
        <v>29</v>
      </c>
      <c r="H19" s="52">
        <f>Y10</f>
        <v>6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2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8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1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146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3</v>
      </c>
      <c r="AM21" s="67" t="s">
        <v>28</v>
      </c>
      <c r="AN21" s="67">
        <v>0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10</v>
      </c>
      <c r="AV21" s="35">
        <f>+C20+H20+M20+R20+W20+AB20+AG20+AL20+AQ20</f>
        <v>4</v>
      </c>
      <c r="AW21" s="36">
        <f>+AU21+AV21</f>
        <v>14</v>
      </c>
      <c r="AX21" s="35">
        <f>+C21+H21+M21+R21+W21+AB21+AG21+AL21+AQ21</f>
        <v>10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22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6.4705882352941178</v>
      </c>
      <c r="BE21" s="105">
        <f>RANK(BF21,$BF$6:$BF$30)</f>
        <v>3</v>
      </c>
      <c r="BF21" s="38">
        <f>AW21*1000+AV21*100+AZ22*10+BD21</f>
        <v>14456.470588235294</v>
      </c>
    </row>
    <row r="22" spans="1:58" ht="14.25" customHeight="1" x14ac:dyDescent="0.2">
      <c r="A22" s="144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6</v>
      </c>
      <c r="AM22" s="67" t="s">
        <v>28</v>
      </c>
      <c r="AN22" s="67">
        <v>0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0</v>
      </c>
      <c r="C23" s="63"/>
      <c r="D23" s="29"/>
      <c r="E23" s="45"/>
      <c r="F23" s="29"/>
      <c r="G23" s="59">
        <v>1</v>
      </c>
      <c r="H23" s="63"/>
      <c r="I23" s="29"/>
      <c r="J23" s="45"/>
      <c r="K23" s="29"/>
      <c r="L23" s="59">
        <v>0</v>
      </c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1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147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3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2</v>
      </c>
      <c r="AV24" s="35">
        <f>+C23+H23+M23+R23+W23+AB23+AG23+AL23+AQ23</f>
        <v>0</v>
      </c>
      <c r="AW24" s="36">
        <f>+AU24+AV24</f>
        <v>2</v>
      </c>
      <c r="AX24" s="35">
        <f>+C24+H24+M24+R24+W24+AB24+AG24+AL24+AQ24</f>
        <v>4</v>
      </c>
      <c r="AY24" s="35" t="s">
        <v>31</v>
      </c>
      <c r="AZ24" s="35">
        <f>+E24+J24+O24+T24+Y24+AD24+AI24+AN24+AS24</f>
        <v>14</v>
      </c>
      <c r="BA24" s="37">
        <f>+C25+H25+M25+R25+W25+AB25+AG25+AL25+AQ25</f>
        <v>9</v>
      </c>
      <c r="BB24" s="35" t="s">
        <v>31</v>
      </c>
      <c r="BC24" s="36">
        <f>+E25+J25+O25+T25+Y25+AD25+AI25+AN25+AS25</f>
        <v>28</v>
      </c>
      <c r="BD24" s="83">
        <f>IF(BC24=0,"10.000",BA24/(BA24+BC24)*10)</f>
        <v>2.4324324324324325</v>
      </c>
      <c r="BE24" s="105">
        <f>RANK(BF24,$BF$6:$BF$30)</f>
        <v>9</v>
      </c>
      <c r="BF24" s="38">
        <f>AW24*1000+AV24*100+AZ25*10+BD24</f>
        <v>1902.4324324324325</v>
      </c>
    </row>
    <row r="25" spans="1:58" ht="14.25" customHeight="1" x14ac:dyDescent="0.2">
      <c r="A25" s="39"/>
      <c r="B25" s="40" t="s">
        <v>29</v>
      </c>
      <c r="C25" s="52">
        <f>AI7</f>
        <v>0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2</v>
      </c>
      <c r="I25" s="52" t="s">
        <v>28</v>
      </c>
      <c r="J25" s="52">
        <f>AG10</f>
        <v>4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6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-10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148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v>3</v>
      </c>
      <c r="N27" s="46" t="s">
        <v>28</v>
      </c>
      <c r="O27" s="46">
        <f>AL12</f>
        <v>3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10</v>
      </c>
      <c r="AV27" s="35">
        <f>+C26+H26+M26+R26+W26+AB26+AG26+AL26+AQ26</f>
        <v>3</v>
      </c>
      <c r="AW27" s="36">
        <f>+AU27+AV27</f>
        <v>13</v>
      </c>
      <c r="AX27" s="35">
        <f>+C27+H27+M27+R27+W27+AB27+AG27+AL27+AQ27</f>
        <v>8</v>
      </c>
      <c r="AY27" s="35" t="s">
        <v>31</v>
      </c>
      <c r="AZ27" s="35">
        <f>+E27+J27+O27+T27+Y27+AD27+AI27+AN27+AS27</f>
        <v>10</v>
      </c>
      <c r="BA27" s="37">
        <f>+C28+H28+M28+R28+W28+AB28+AG28+AL28+AQ28</f>
        <v>16</v>
      </c>
      <c r="BB27" s="35" t="s">
        <v>31</v>
      </c>
      <c r="BC27" s="36">
        <f>+E28+J28+O28+T28+Y28+AD28+AI28+AN28+AS28</f>
        <v>19</v>
      </c>
      <c r="BD27" s="83">
        <f>IF(BC27=0,"10.000",BA27/(BA27+BC27)*10)</f>
        <v>4.5714285714285712</v>
      </c>
      <c r="BE27" s="105">
        <f>RANK(BF27,$BF$6:$BF$30)</f>
        <v>4</v>
      </c>
      <c r="BF27" s="38">
        <f>AW27*1000+AV27*100+AZ28*10+BD27</f>
        <v>13284.571428571429</v>
      </c>
    </row>
    <row r="28" spans="1:58" ht="14.25" customHeight="1" x14ac:dyDescent="0.2">
      <c r="A28" s="39"/>
      <c r="B28" s="40" t="s">
        <v>29</v>
      </c>
      <c r="C28" s="52">
        <f>AN7</f>
        <v>6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4</v>
      </c>
      <c r="I28" s="52" t="s">
        <v>28</v>
      </c>
      <c r="J28" s="52">
        <f>AL10</f>
        <v>1</v>
      </c>
      <c r="K28" s="52" t="s">
        <v>30</v>
      </c>
      <c r="L28" s="55" t="s">
        <v>29</v>
      </c>
      <c r="M28" s="52">
        <v>6</v>
      </c>
      <c r="N28" s="52" t="s">
        <v>28</v>
      </c>
      <c r="O28" s="52">
        <v>6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-2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149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v>1</v>
      </c>
      <c r="X30" s="46" t="s">
        <v>28</v>
      </c>
      <c r="Y30" s="46"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8</v>
      </c>
      <c r="AV30" s="35">
        <f>+C29+H29+M29+R29+W29+AB29+AG29+AL29+AQ29</f>
        <v>2</v>
      </c>
      <c r="AW30" s="36">
        <f>+AU30+AV30</f>
        <v>10</v>
      </c>
      <c r="AX30" s="35">
        <f>+C30+H30+M30+R30+W30+AB30+AG30+AL30+AQ30</f>
        <v>11</v>
      </c>
      <c r="AY30" s="35" t="s">
        <v>31</v>
      </c>
      <c r="AZ30" s="35">
        <f>+E30+J30+O30+T30+Y30+AD30+AI30+AN30+AS30</f>
        <v>4</v>
      </c>
      <c r="BA30" s="37">
        <f>+C31+H31+M31+R31+W31+AB31+AG31+AL31+AQ31</f>
        <v>25</v>
      </c>
      <c r="BB30" s="35" t="s">
        <v>31</v>
      </c>
      <c r="BC30" s="36">
        <f>+E31+J31+O31+T31+Y31+AD31+AI31+AN31+AS31</f>
        <v>11</v>
      </c>
      <c r="BD30" s="83">
        <f>IF(BC30=0,"10.000",BA30/(BA30+BC30)*10)</f>
        <v>6.9444444444444446</v>
      </c>
      <c r="BE30" s="105">
        <f>RANK(BF30,$BF$6:$BF$30)</f>
        <v>8</v>
      </c>
      <c r="BF30" s="38">
        <f>AW30*1000+AV30*100+AZ31*10+BD30</f>
        <v>10276.944444444445</v>
      </c>
    </row>
    <row r="31" spans="1:58" ht="14.25" customHeight="1" thickBot="1" x14ac:dyDescent="0.2">
      <c r="A31" s="18"/>
      <c r="B31" s="57" t="s">
        <v>29</v>
      </c>
      <c r="C31" s="101">
        <f>AS7</f>
        <v>5</v>
      </c>
      <c r="D31" s="101" t="s">
        <v>28</v>
      </c>
      <c r="E31" s="101">
        <f>AQ7</f>
        <v>2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3</v>
      </c>
      <c r="K31" s="101" t="s">
        <v>30</v>
      </c>
      <c r="L31" s="119" t="s">
        <v>29</v>
      </c>
      <c r="M31" s="101">
        <f>AS13</f>
        <v>6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v>2</v>
      </c>
      <c r="X31" s="101" t="s">
        <v>59</v>
      </c>
      <c r="Y31" s="101">
        <v>5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1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7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85" zoomScaleNormal="85" workbookViewId="0">
      <selection activeCell="X7" sqref="X7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125" customWidth="1"/>
    <col min="58" max="58" width="5.7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>
        <v>0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150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0</v>
      </c>
      <c r="AC6" s="67" t="s">
        <v>28</v>
      </c>
      <c r="AD6" s="67">
        <v>3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10</v>
      </c>
      <c r="AV6" s="35">
        <f>+C5+H5+M5+R5+W5+AB5+AG5+AL5+AQ5</f>
        <v>1</v>
      </c>
      <c r="AW6" s="36">
        <f>+AU6+AV6</f>
        <v>11</v>
      </c>
      <c r="AX6" s="35">
        <f>+C6+H6+M6+R6+W6+AB6+AG6+AL6+AQ6</f>
        <v>6</v>
      </c>
      <c r="AY6" s="35" t="s">
        <v>31</v>
      </c>
      <c r="AZ6" s="35">
        <f>+E6+J6+O6+T6+Y6+AD6+AI6+AN6+AS6</f>
        <v>9</v>
      </c>
      <c r="BA6" s="37">
        <f>+C7+H7+M7+R7+W7+AB7+AG7+AL7+AQ7</f>
        <v>15</v>
      </c>
      <c r="BB6" s="35" t="s">
        <v>31</v>
      </c>
      <c r="BC6" s="36">
        <f>+E7+J7+O7+T7+Y7+AD7+AI7+AN7+AS7</f>
        <v>21</v>
      </c>
      <c r="BD6" s="83">
        <f>IF(BC6=0,"10.000",BA6/(BA6+BC6)*10)</f>
        <v>4.166666666666667</v>
      </c>
      <c r="BE6" s="105">
        <f>RANK(BF6,$BF$6:$BF$30)</f>
        <v>8</v>
      </c>
      <c r="BF6" s="38">
        <f>AW6*1000+AV6*100+AZ7*10+BD6</f>
        <v>11074.166666666666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5</v>
      </c>
      <c r="X7" s="68" t="s">
        <v>59</v>
      </c>
      <c r="Y7" s="68">
        <v>3</v>
      </c>
      <c r="Z7" s="42" t="s">
        <v>30</v>
      </c>
      <c r="AA7" s="40" t="s">
        <v>29</v>
      </c>
      <c r="AB7" s="68">
        <v>1</v>
      </c>
      <c r="AC7" s="68" t="s">
        <v>28</v>
      </c>
      <c r="AD7" s="68">
        <v>6</v>
      </c>
      <c r="AE7" s="42" t="s">
        <v>30</v>
      </c>
      <c r="AF7" s="40" t="s">
        <v>29</v>
      </c>
      <c r="AG7" s="68">
        <v>1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1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5</v>
      </c>
      <c r="AT7" s="41" t="s">
        <v>30</v>
      </c>
      <c r="AU7" s="84"/>
      <c r="AV7" s="85"/>
      <c r="AW7" s="86"/>
      <c r="AX7" s="85"/>
      <c r="AY7" s="85"/>
      <c r="AZ7" s="87">
        <f>+AX6-AZ6</f>
        <v>-3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151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10</v>
      </c>
      <c r="AV9" s="35">
        <f>+C8+H8+M8+R8+W8+AB8+AG8+AL8+AQ8</f>
        <v>5</v>
      </c>
      <c r="AW9" s="36">
        <f>+AU9+AV9</f>
        <v>15</v>
      </c>
      <c r="AX9" s="35">
        <f>+C9+H9+M9+R9+W9+AB9+AG9+AL9+AQ9</f>
        <v>12</v>
      </c>
      <c r="AY9" s="35" t="s">
        <v>31</v>
      </c>
      <c r="AZ9" s="35">
        <f>+E9+J9+O9+T9+Y9+AD9+AI9+AN9+AS9</f>
        <v>3</v>
      </c>
      <c r="BA9" s="37">
        <f>+C10+H10+M10+R10+W10+AB10+AG10+AL10+AQ10</f>
        <v>25</v>
      </c>
      <c r="BB9" s="35" t="s">
        <v>31</v>
      </c>
      <c r="BC9" s="36">
        <f>+E10+J10+O10+T10+Y10+AD10+AI10+AN10+AS10</f>
        <v>10</v>
      </c>
      <c r="BD9" s="83">
        <f>IF(BC9=0,"10.000",BA9/(BA9+BC9)*10)</f>
        <v>7.1428571428571432</v>
      </c>
      <c r="BE9" s="105">
        <f>RANK(BF9,$BF$6:$BF$30)</f>
        <v>2</v>
      </c>
      <c r="BF9" s="38">
        <f>AW9*1000+AV9*100+AZ10*10+BD9</f>
        <v>15597.142857142857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3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5</v>
      </c>
      <c r="X10" s="67" t="s">
        <v>28</v>
      </c>
      <c r="Y10" s="67">
        <v>3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1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1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9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152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82">
        <f>+B11+G11+L11+Q11+V11+AA11+AF11+AK11+AP11</f>
        <v>12</v>
      </c>
      <c r="AV12" s="35">
        <f>+C11+H11+M11+R11+W11+AB11+AG11+AL11+AQ11</f>
        <v>4</v>
      </c>
      <c r="AW12" s="36">
        <f>+AU12+AV12</f>
        <v>16</v>
      </c>
      <c r="AX12" s="35">
        <f>+C12+H12+M12+R12+W12+AB12+AG12+AL12+AQ12</f>
        <v>12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26</v>
      </c>
      <c r="BB12" s="35" t="s">
        <v>31</v>
      </c>
      <c r="BC12" s="36">
        <f>+E13+J13+O13+T13+Y13+AD13+AI13+AN13+AS13</f>
        <v>13</v>
      </c>
      <c r="BD12" s="83">
        <f>IF(BC12=0,"10.000",BA12/(BA12+BC12)*10)</f>
        <v>6.6666666666666661</v>
      </c>
      <c r="BE12" s="105">
        <f>RANK(BF12,$BF$6:$BF$30)</f>
        <v>1</v>
      </c>
      <c r="BF12" s="38">
        <f>AW12*1000+AV12*100+AZ13*10+BD12</f>
        <v>16466.666666666668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3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4</v>
      </c>
      <c r="AC13" s="68" t="s">
        <v>28</v>
      </c>
      <c r="AD13" s="68">
        <v>3</v>
      </c>
      <c r="AE13" s="41" t="s">
        <v>30</v>
      </c>
      <c r="AF13" s="40" t="s">
        <v>29</v>
      </c>
      <c r="AG13" s="68">
        <v>3</v>
      </c>
      <c r="AH13" s="68" t="s">
        <v>28</v>
      </c>
      <c r="AI13" s="68">
        <v>4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84"/>
      <c r="AV13" s="85"/>
      <c r="AW13" s="86"/>
      <c r="AX13" s="85"/>
      <c r="AY13" s="85"/>
      <c r="AZ13" s="87">
        <f>+AX12-AZ12</f>
        <v>6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153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10</v>
      </c>
      <c r="AV15" s="35">
        <f>+C14+H14+M14+R14+W14+AB14+AG14+AL14+AQ14</f>
        <v>3</v>
      </c>
      <c r="AW15" s="36">
        <f>+AU15+AV15</f>
        <v>13</v>
      </c>
      <c r="AX15" s="35">
        <f>+C15+H15+M15+R15+W15+AB15+AG15+AL15+AQ15</f>
        <v>8</v>
      </c>
      <c r="AY15" s="35" t="s">
        <v>31</v>
      </c>
      <c r="AZ15" s="35">
        <f>+E15+J15+O15+T15+Y15+AD15+AI15+AN15+AS15</f>
        <v>7</v>
      </c>
      <c r="BA15" s="37">
        <f>+C16+H16+M16+R16+W16+AB16+AG16+AL16+AQ16</f>
        <v>17</v>
      </c>
      <c r="BB15" s="35" t="s">
        <v>31</v>
      </c>
      <c r="BC15" s="36">
        <f>+E16+J16+O16+T16+Y16+AD16+AI16+AN16+AS16</f>
        <v>15</v>
      </c>
      <c r="BD15" s="83">
        <f>IF(BC15=0,"10.000",BA15/(BA15+BC15)*10)</f>
        <v>5.3125</v>
      </c>
      <c r="BE15" s="105">
        <f>RANK(BF15,$BF$6:$BF$30)</f>
        <v>5</v>
      </c>
      <c r="BF15" s="38">
        <f>AW15*1000+AV15*100+AZ16*10+BD15</f>
        <v>13315.3125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5</v>
      </c>
      <c r="AC16" s="67" t="s">
        <v>28</v>
      </c>
      <c r="AD16" s="67">
        <v>3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1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1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 t="s">
        <v>187</v>
      </c>
      <c r="AE17" s="50"/>
      <c r="AF17" s="60">
        <v>1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154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0</v>
      </c>
      <c r="AC18" s="67" t="s">
        <v>28</v>
      </c>
      <c r="AD18" s="67">
        <v>3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3</v>
      </c>
      <c r="AR18" s="67" t="s">
        <v>28</v>
      </c>
      <c r="AS18" s="67">
        <v>0</v>
      </c>
      <c r="AT18" s="29"/>
      <c r="AU18" s="82">
        <f>+B17+G17+L17+Q17+V17+AA17+AF17+AK17+AP17</f>
        <v>10</v>
      </c>
      <c r="AV18" s="35">
        <f>+C17+H17+M17+R17+W17+AB17+AG17+AL17+AQ17</f>
        <v>2</v>
      </c>
      <c r="AW18" s="36">
        <f>+AU18+AV18</f>
        <v>12</v>
      </c>
      <c r="AX18" s="35">
        <f>+C18+H18+M18+R18+W18+AB18+AG18+AL18+AQ18</f>
        <v>8</v>
      </c>
      <c r="AY18" s="35" t="s">
        <v>31</v>
      </c>
      <c r="AZ18" s="35">
        <f>+E18+J18+O18+T18+Y18+AD18+AI18+AN18+AS18</f>
        <v>10</v>
      </c>
      <c r="BA18" s="37">
        <f>+C19+H19+M19+R19+W19+AB19+AG19+AL19+AQ19</f>
        <v>18</v>
      </c>
      <c r="BB18" s="35" t="s">
        <v>31</v>
      </c>
      <c r="BC18" s="36">
        <f>+E19+J19+O19+T19+Y19+AD19+AI19+AN19+AS19</f>
        <v>23</v>
      </c>
      <c r="BD18" s="83">
        <f>IF(BC18=0,"10.000",BA18/(BA18+BC18)*10)</f>
        <v>4.3902439024390247</v>
      </c>
      <c r="BE18" s="105">
        <f>RANK(BF18,$BF$6:$BF$30)</f>
        <v>6</v>
      </c>
      <c r="BF18" s="38">
        <f>AW18*1000+AV18*100+AZ19*10+BD18</f>
        <v>12184.390243902439</v>
      </c>
    </row>
    <row r="19" spans="1:58" ht="14.25" customHeight="1" x14ac:dyDescent="0.2">
      <c r="A19" s="144"/>
      <c r="B19" s="40" t="s">
        <v>29</v>
      </c>
      <c r="C19" s="52">
        <f>Y7</f>
        <v>3</v>
      </c>
      <c r="D19" s="52" t="s">
        <v>28</v>
      </c>
      <c r="E19" s="52">
        <f>W7</f>
        <v>5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5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0</v>
      </c>
      <c r="AC19" s="68" t="s">
        <v>28</v>
      </c>
      <c r="AD19" s="68">
        <v>6</v>
      </c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6</v>
      </c>
      <c r="AR19" s="68" t="s">
        <v>28</v>
      </c>
      <c r="AS19" s="68">
        <v>1</v>
      </c>
      <c r="AT19" s="41" t="s">
        <v>30</v>
      </c>
      <c r="AU19" s="84"/>
      <c r="AV19" s="85"/>
      <c r="AW19" s="86"/>
      <c r="AX19" s="85"/>
      <c r="AY19" s="85"/>
      <c r="AZ19" s="87">
        <f>+AX18-AZ18</f>
        <v>-2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1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155</v>
      </c>
      <c r="B21" s="28"/>
      <c r="C21" s="46">
        <f>AD6</f>
        <v>3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v>3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10</v>
      </c>
      <c r="AV21" s="35">
        <f>+C20+H20+M20+R20+W20+AB20+AG20+AL20+AQ20</f>
        <v>3</v>
      </c>
      <c r="AW21" s="36">
        <f>+AU21+AV21</f>
        <v>13</v>
      </c>
      <c r="AX21" s="35">
        <f>+C21+H21+M21+R21+W21+AB21+AG21+AL21+AQ21</f>
        <v>10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23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6.5714285714285712</v>
      </c>
      <c r="BE21" s="105">
        <f>RANK(BF21,$BF$6:$BF$30)</f>
        <v>4</v>
      </c>
      <c r="BF21" s="38">
        <f>AW21*1000+AV21*100+AZ22*10+BD21</f>
        <v>13356.571428571429</v>
      </c>
    </row>
    <row r="22" spans="1:58" ht="14.25" customHeight="1" x14ac:dyDescent="0.2">
      <c r="A22" s="144"/>
      <c r="B22" s="40" t="s">
        <v>29</v>
      </c>
      <c r="C22" s="52">
        <f>AD7</f>
        <v>6</v>
      </c>
      <c r="D22" s="52" t="s">
        <v>28</v>
      </c>
      <c r="E22" s="52">
        <f>AB7</f>
        <v>1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3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3</v>
      </c>
      <c r="S22" s="52" t="s">
        <v>28</v>
      </c>
      <c r="T22" s="52">
        <f>AB16</f>
        <v>5</v>
      </c>
      <c r="U22" s="52" t="s">
        <v>30</v>
      </c>
      <c r="V22" s="55" t="s">
        <v>29</v>
      </c>
      <c r="W22" s="52">
        <v>6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5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2</v>
      </c>
      <c r="C23" s="63">
        <v>1</v>
      </c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53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12</v>
      </c>
      <c r="AV24" s="35">
        <f>+C23+H23+M23+R23+W23+AB23+AG23+AL23+AQ23</f>
        <v>3</v>
      </c>
      <c r="AW24" s="36">
        <f>+AU24+AV24</f>
        <v>15</v>
      </c>
      <c r="AX24" s="35">
        <f>+C24+H24+M24+R24+W24+AB24+AG24+AL24+AQ24</f>
        <v>9</v>
      </c>
      <c r="AY24" s="35" t="s">
        <v>31</v>
      </c>
      <c r="AZ24" s="35">
        <f>+E24+J24+O24+T24+Y24+AD24+AI24+AN24+AS24</f>
        <v>9</v>
      </c>
      <c r="BA24" s="37">
        <f>+C25+H25+M25+R25+W25+AB25+AG25+AL25+AQ25</f>
        <v>17</v>
      </c>
      <c r="BB24" s="35" t="s">
        <v>31</v>
      </c>
      <c r="BC24" s="36">
        <f>+E25+J25+O25+T25+Y25+AD25+AI25+AN25+AS25</f>
        <v>20</v>
      </c>
      <c r="BD24" s="83">
        <f>IF(BC24=0,"10.000",BA24/(BA24+BC24)*10)</f>
        <v>4.5945945945945947</v>
      </c>
      <c r="BE24" s="105">
        <f>RANK(BF24,$BF$6:$BF$30)</f>
        <v>3</v>
      </c>
      <c r="BF24" s="38">
        <f>AW24*1000+AV24*100+AZ25*10+BD24</f>
        <v>15304.594594594595</v>
      </c>
    </row>
    <row r="25" spans="1:58" ht="14.25" customHeight="1" x14ac:dyDescent="0.2">
      <c r="A25" s="39"/>
      <c r="B25" s="40" t="s">
        <v>29</v>
      </c>
      <c r="C25" s="52">
        <f>AI7</f>
        <v>6</v>
      </c>
      <c r="D25" s="52" t="s">
        <v>28</v>
      </c>
      <c r="E25" s="52">
        <f>AG7</f>
        <v>1</v>
      </c>
      <c r="F25" s="52" t="s">
        <v>30</v>
      </c>
      <c r="G25" s="55" t="s">
        <v>29</v>
      </c>
      <c r="H25" s="52">
        <f>AI10</f>
        <v>1</v>
      </c>
      <c r="I25" s="52" t="s">
        <v>28</v>
      </c>
      <c r="J25" s="52">
        <f>AG10</f>
        <v>6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>
        <v>1</v>
      </c>
      <c r="AT26" s="29"/>
      <c r="AU26" s="82">
        <v>2</v>
      </c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156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>
        <v>2</v>
      </c>
      <c r="AT27" s="29"/>
      <c r="AU27" s="82">
        <v>4</v>
      </c>
      <c r="AV27" s="35">
        <f>+C26+H26+M26+R26+W26+AB26+AG26+AL26+AQ26</f>
        <v>0</v>
      </c>
      <c r="AW27" s="36">
        <f>+AU27+AV27</f>
        <v>4</v>
      </c>
      <c r="AX27" s="35">
        <f>+C27+H27+M27+R27+W27+AB27+AG27+AL27+AQ27</f>
        <v>2</v>
      </c>
      <c r="AY27" s="35" t="s">
        <v>31</v>
      </c>
      <c r="AZ27" s="35">
        <f>+E27+J27+O27+T27+Y27+AD27+AI27+AN27+AS27</f>
        <v>15</v>
      </c>
      <c r="BA27" s="37">
        <f>+C28+H28+M28+R28+W28+AB28+AG28+AL28+AQ28</f>
        <v>6</v>
      </c>
      <c r="BB27" s="35" t="s">
        <v>31</v>
      </c>
      <c r="BC27" s="36">
        <f>+E28+J28+O28+T28+Y28+AD28+AI28+AN28+AS28</f>
        <v>27</v>
      </c>
      <c r="BD27" s="83">
        <f>IF(BC27=0,"10.000",BA27/(BA27+BC27)*10)</f>
        <v>1.8181818181818183</v>
      </c>
      <c r="BE27" s="105">
        <f>RANK(BF27,$BF$6:$BF$30)</f>
        <v>9</v>
      </c>
      <c r="BF27" s="38">
        <f>AW27*1000+AV27*100+AZ28*10+BD27</f>
        <v>3871.818181818182</v>
      </c>
    </row>
    <row r="28" spans="1:58" ht="14.25" customHeight="1" x14ac:dyDescent="0.2">
      <c r="A28" s="39"/>
      <c r="B28" s="40" t="s">
        <v>29</v>
      </c>
      <c r="C28" s="52">
        <f>AN7</f>
        <v>1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1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-13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1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157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>
        <v>0</v>
      </c>
      <c r="AL30" s="46">
        <f>AS27</f>
        <v>2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9</v>
      </c>
      <c r="AV30" s="35">
        <f>+C29+H29+M29+R29+W29+AB29+AG29+AL29+AQ29</f>
        <v>2</v>
      </c>
      <c r="AW30" s="36">
        <f>+AU30+AV30</f>
        <v>11</v>
      </c>
      <c r="AX30" s="35">
        <f>+C30+H30+M30+R30+W30+AB30+AG30+AL30+AQ30</f>
        <v>7</v>
      </c>
      <c r="AY30" s="35" t="s">
        <v>31</v>
      </c>
      <c r="AZ30" s="35">
        <f>+E30+J30+O30+T30+Y30+AD30+AI30+AN30+AS30</f>
        <v>10</v>
      </c>
      <c r="BA30" s="37">
        <f>+C31+H31+M31+R31+W31+AB31+AG31+AL31+AQ31</f>
        <v>14</v>
      </c>
      <c r="BB30" s="35" t="s">
        <v>31</v>
      </c>
      <c r="BC30" s="36">
        <f>+E31+J31+O31+T31+Y31+AD31+AI31+AN31+AS31</f>
        <v>18</v>
      </c>
      <c r="BD30" s="83">
        <f>IF(BC30=0,"10.000",BA30/(BA30+BC30)*10)</f>
        <v>4.375</v>
      </c>
      <c r="BE30" s="105">
        <f>RANK(BF30,$BF$6:$BF$30)</f>
        <v>7</v>
      </c>
      <c r="BF30" s="38">
        <f>AW30*1000+AV30*100+AZ31*10+BD30</f>
        <v>11174.375</v>
      </c>
    </row>
    <row r="31" spans="1:58" ht="14.25" customHeight="1" thickBot="1" x14ac:dyDescent="0.2">
      <c r="A31" s="18"/>
      <c r="B31" s="57" t="s">
        <v>29</v>
      </c>
      <c r="C31" s="101">
        <f>AS7</f>
        <v>5</v>
      </c>
      <c r="D31" s="101" t="s">
        <v>28</v>
      </c>
      <c r="E31" s="101">
        <f>AQ7</f>
        <v>2</v>
      </c>
      <c r="F31" s="101" t="s">
        <v>30</v>
      </c>
      <c r="G31" s="119" t="s">
        <v>29</v>
      </c>
      <c r="H31" s="101">
        <f>AS10</f>
        <v>2</v>
      </c>
      <c r="I31" s="101" t="s">
        <v>28</v>
      </c>
      <c r="J31" s="101">
        <f>AQ10</f>
        <v>4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6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1</v>
      </c>
      <c r="X31" s="101" t="s">
        <v>28</v>
      </c>
      <c r="Y31" s="101">
        <f>AQ19</f>
        <v>6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4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-3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37"/>
  <sheetViews>
    <sheetView zoomScale="85" zoomScaleNormal="85" workbookViewId="0">
      <selection activeCell="P1" sqref="P1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125" customWidth="1"/>
    <col min="58" max="58" width="5.7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>
        <v>0</v>
      </c>
      <c r="X5" s="29"/>
      <c r="Y5" s="45"/>
      <c r="Z5" s="30"/>
      <c r="AA5" s="59">
        <v>2</v>
      </c>
      <c r="AB5" s="63">
        <v>0</v>
      </c>
      <c r="AC5" s="29"/>
      <c r="AD5" s="45"/>
      <c r="AE5" s="30"/>
      <c r="AF5" s="59">
        <v>2</v>
      </c>
      <c r="AG5" s="63">
        <v>0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0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158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0</v>
      </c>
      <c r="X6" s="67" t="s">
        <v>28</v>
      </c>
      <c r="Y6" s="67">
        <v>3</v>
      </c>
      <c r="Z6" s="30"/>
      <c r="AA6" s="28"/>
      <c r="AB6" s="67">
        <v>0</v>
      </c>
      <c r="AC6" s="67" t="s">
        <v>28</v>
      </c>
      <c r="AD6" s="67">
        <v>3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10</v>
      </c>
      <c r="AV6" s="35">
        <f>+C5+H5+M5+R5+W5+AB5+AG5+AL5+AQ5</f>
        <v>1</v>
      </c>
      <c r="AW6" s="36">
        <f>+AU6+AV6</f>
        <v>11</v>
      </c>
      <c r="AX6" s="35">
        <f>+C6+H6+M6+R6+W6+AB6+AG6+AL6+AQ6</f>
        <v>4</v>
      </c>
      <c r="AY6" s="35" t="s">
        <v>31</v>
      </c>
      <c r="AZ6" s="35">
        <f>+E6+J6+O6+T6+Y6+AD6+AI6+AN6+AS6</f>
        <v>11</v>
      </c>
      <c r="BA6" s="37">
        <f>+C7+H7+M7+R7+W7+AB7+AG7+AL7+AQ7</f>
        <v>12</v>
      </c>
      <c r="BB6" s="35" t="s">
        <v>31</v>
      </c>
      <c r="BC6" s="36">
        <f>+E7+J7+O7+T7+Y7+AD7+AI7+AN7+AS7</f>
        <v>20</v>
      </c>
      <c r="BD6" s="83">
        <f>IF(BC6=0,"10.000",BA6/(BA6+BC6)*10)</f>
        <v>3.75</v>
      </c>
      <c r="BE6" s="105">
        <f>RANK(BF6,$BF$6:$BF$30)</f>
        <v>8</v>
      </c>
      <c r="BF6" s="38">
        <f>AW6*1000+AV6*100+AZ7*10+BD6</f>
        <v>11033.75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1</v>
      </c>
      <c r="X7" s="68" t="s">
        <v>28</v>
      </c>
      <c r="Y7" s="68">
        <v>6</v>
      </c>
      <c r="Z7" s="42" t="s">
        <v>30</v>
      </c>
      <c r="AA7" s="40" t="s">
        <v>29</v>
      </c>
      <c r="AB7" s="68">
        <v>1</v>
      </c>
      <c r="AC7" s="68" t="s">
        <v>28</v>
      </c>
      <c r="AD7" s="68">
        <v>6</v>
      </c>
      <c r="AE7" s="42" t="s">
        <v>30</v>
      </c>
      <c r="AF7" s="40" t="s">
        <v>29</v>
      </c>
      <c r="AG7" s="68">
        <v>4</v>
      </c>
      <c r="AH7" s="68" t="s">
        <v>28</v>
      </c>
      <c r="AI7" s="68">
        <v>1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3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4</v>
      </c>
      <c r="AT7" s="41" t="s">
        <v>30</v>
      </c>
      <c r="AU7" s="84"/>
      <c r="AV7" s="85"/>
      <c r="AW7" s="86"/>
      <c r="AX7" s="85"/>
      <c r="AY7" s="85"/>
      <c r="AZ7" s="87">
        <f>+AX6-AZ6</f>
        <v>-7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0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0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0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159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1</v>
      </c>
      <c r="N9" s="67" t="s">
        <v>28</v>
      </c>
      <c r="O9" s="67">
        <v>2</v>
      </c>
      <c r="P9" s="29"/>
      <c r="Q9" s="28"/>
      <c r="R9" s="67"/>
      <c r="S9" s="67" t="s">
        <v>28</v>
      </c>
      <c r="T9" s="67"/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10</v>
      </c>
      <c r="AV9" s="35">
        <f>+C8+H8+M8+R8+W8+AB8+AG8+AL8+AQ8</f>
        <v>2</v>
      </c>
      <c r="AW9" s="36">
        <f>+AU9+AV9</f>
        <v>12</v>
      </c>
      <c r="AX9" s="35">
        <f>+C9+H9+M9+R9+W9+AB9+AG9+AL9+AQ9</f>
        <v>7</v>
      </c>
      <c r="AY9" s="35" t="s">
        <v>31</v>
      </c>
      <c r="AZ9" s="35">
        <f>+E9+J9+O9+T9+Y9+AD9+AI9+AN9+AS9</f>
        <v>8</v>
      </c>
      <c r="BA9" s="37">
        <f>+C10+H10+M10+R10+W10+AB10+AG10+AL10+AQ10</f>
        <v>16</v>
      </c>
      <c r="BB9" s="35" t="s">
        <v>31</v>
      </c>
      <c r="BC9" s="36">
        <f>+E10+J10+O10+T10+Y10+AD10+AI10+AN10+AS10</f>
        <v>17</v>
      </c>
      <c r="BD9" s="83">
        <f>IF(BC9=0,"10.000",BA9/(BA9+BC9)*10)</f>
        <v>4.8484848484848486</v>
      </c>
      <c r="BE9" s="105">
        <f>RANK(BF9,$BF$6:$BF$30)</f>
        <v>6</v>
      </c>
      <c r="BF9" s="38">
        <f>AW9*1000+AV9*100+AZ10*10+BD9</f>
        <v>12194.848484848484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2</v>
      </c>
      <c r="N10" s="67" t="s">
        <v>28</v>
      </c>
      <c r="O10" s="67">
        <v>4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3</v>
      </c>
      <c r="X10" s="67" t="s">
        <v>28</v>
      </c>
      <c r="Y10" s="67">
        <v>4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3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0</v>
      </c>
      <c r="AM11" s="50"/>
      <c r="AN11" s="91"/>
      <c r="AO11" s="50"/>
      <c r="AP11" s="60">
        <v>2</v>
      </c>
      <c r="AQ11" s="64">
        <v>0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2</v>
      </c>
      <c r="I12" s="46" t="s">
        <v>28</v>
      </c>
      <c r="J12" s="46">
        <f>M9</f>
        <v>1</v>
      </c>
      <c r="K12" s="29"/>
      <c r="L12" s="28"/>
      <c r="M12" s="29"/>
      <c r="N12" s="29"/>
      <c r="O12" s="29"/>
      <c r="P12" s="29"/>
      <c r="Q12" s="28"/>
      <c r="R12" s="67">
        <v>2</v>
      </c>
      <c r="S12" s="67" t="s">
        <v>28</v>
      </c>
      <c r="T12" s="67">
        <v>1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82">
        <f>+B11+G11+L11+Q11+V11+AA11+AF11+AK11+AP11</f>
        <v>12</v>
      </c>
      <c r="AV12" s="35">
        <f>+C11+H11+M11+R11+W11+AB11+AG11+AL11+AQ11</f>
        <v>4</v>
      </c>
      <c r="AW12" s="36">
        <f>+AU12+AV12</f>
        <v>16</v>
      </c>
      <c r="AX12" s="35">
        <f>+C12+H12+M12+R12+W12+AB12+AG12+AL12+AQ12</f>
        <v>10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22</v>
      </c>
      <c r="BB12" s="35" t="s">
        <v>31</v>
      </c>
      <c r="BC12" s="36">
        <f>+E13+J13+O13+T13+Y13+AD13+AI13+AN13+AS13</f>
        <v>18</v>
      </c>
      <c r="BD12" s="83">
        <f>IF(BC12=0,"10.000",BA12/(BA12+BC12)*10)</f>
        <v>5.5</v>
      </c>
      <c r="BE12" s="105">
        <f>RANK(BF12,$BF$6:$BF$30)</f>
        <v>2</v>
      </c>
      <c r="BF12" s="38">
        <f>AW12*1000+AV12*100+AZ13*10+BD12</f>
        <v>16425.5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4</v>
      </c>
      <c r="I13" s="41" t="s">
        <v>28</v>
      </c>
      <c r="J13" s="41">
        <f>M10</f>
        <v>2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4</v>
      </c>
      <c r="S13" s="68" t="s">
        <v>28</v>
      </c>
      <c r="T13" s="68">
        <v>2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5</v>
      </c>
      <c r="AC13" s="68" t="s">
        <v>28</v>
      </c>
      <c r="AD13" s="68">
        <v>3</v>
      </c>
      <c r="AE13" s="41" t="s">
        <v>30</v>
      </c>
      <c r="AF13" s="40" t="s">
        <v>29</v>
      </c>
      <c r="AG13" s="68">
        <v>5</v>
      </c>
      <c r="AH13" s="68" t="s">
        <v>28</v>
      </c>
      <c r="AI13" s="68">
        <v>2</v>
      </c>
      <c r="AJ13" s="41" t="s">
        <v>30</v>
      </c>
      <c r="AK13" s="40" t="s">
        <v>29</v>
      </c>
      <c r="AL13" s="68">
        <v>2</v>
      </c>
      <c r="AM13" s="68" t="s">
        <v>28</v>
      </c>
      <c r="AN13" s="68">
        <v>4</v>
      </c>
      <c r="AO13" s="41" t="s">
        <v>30</v>
      </c>
      <c r="AP13" s="40" t="s">
        <v>29</v>
      </c>
      <c r="AQ13" s="68">
        <v>2</v>
      </c>
      <c r="AR13" s="68" t="s">
        <v>28</v>
      </c>
      <c r="AS13" s="68">
        <v>5</v>
      </c>
      <c r="AT13" s="41" t="s">
        <v>30</v>
      </c>
      <c r="AU13" s="84"/>
      <c r="AV13" s="85"/>
      <c r="AW13" s="86"/>
      <c r="AX13" s="85"/>
      <c r="AY13" s="85"/>
      <c r="AZ13" s="87">
        <f>+AX12-AZ12</f>
        <v>2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0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0</v>
      </c>
      <c r="X14" s="29"/>
      <c r="Y14" s="45"/>
      <c r="Z14" s="29"/>
      <c r="AA14" s="59">
        <v>2</v>
      </c>
      <c r="AB14" s="63">
        <v>0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1</v>
      </c>
      <c r="N15" s="46" t="s">
        <v>28</v>
      </c>
      <c r="O15" s="46">
        <f>R12</f>
        <v>2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>
        <v>2</v>
      </c>
      <c r="AM15" s="67" t="s">
        <v>28</v>
      </c>
      <c r="AN15" s="67">
        <v>1</v>
      </c>
      <c r="AO15" s="29" t="s">
        <v>188</v>
      </c>
      <c r="AP15" s="28" t="s">
        <v>189</v>
      </c>
      <c r="AQ15" s="67"/>
      <c r="AR15" s="67" t="s">
        <v>28</v>
      </c>
      <c r="AS15" s="67"/>
      <c r="AT15" s="29"/>
      <c r="AU15" s="82">
        <f>+B14+G14+L14+Q14+V14+AA14+AF14+AK14+AP14</f>
        <v>10</v>
      </c>
      <c r="AV15" s="35">
        <f>+C14+H14+M14+R14+W14+AB14+AG14+AL14+AQ14</f>
        <v>2</v>
      </c>
      <c r="AW15" s="36">
        <f>+AU15+AV15</f>
        <v>12</v>
      </c>
      <c r="AX15" s="35">
        <f>+C15+H15+M15+R15+W15+AB15+AG15+AL15+AQ15</f>
        <v>8</v>
      </c>
      <c r="AY15" s="35" t="s">
        <v>31</v>
      </c>
      <c r="AZ15" s="35">
        <f>+E15+J15+O15+T15+Y15+AD15+AI15+AN15+AS15</f>
        <v>7</v>
      </c>
      <c r="BA15" s="37">
        <f>+C16+H16+M16+R16+W16+AB16+AG16+AL16+AQ16</f>
        <v>16</v>
      </c>
      <c r="BB15" s="35" t="s">
        <v>31</v>
      </c>
      <c r="BC15" s="36">
        <f>+E16+J16+O16+T16+Y16+AD16+AI16+AN16+AS16</f>
        <v>15</v>
      </c>
      <c r="BD15" s="83">
        <f>IF(BC15=0,"10.000",BA15/(BA15+BC15)*10)</f>
        <v>5.161290322580645</v>
      </c>
      <c r="BE15" s="105">
        <f>RANK(BF15,$BF$6:$BF$30)</f>
        <v>5</v>
      </c>
      <c r="BF15" s="38">
        <f>AW15*1000+AV15*100+AZ16*10+BD15</f>
        <v>12215.161290322581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2</v>
      </c>
      <c r="N16" s="52" t="s">
        <v>28</v>
      </c>
      <c r="O16" s="52">
        <f>R13</f>
        <v>4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2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6</v>
      </c>
      <c r="AH16" s="67" t="s">
        <v>28</v>
      </c>
      <c r="AI16" s="67">
        <v>1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1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0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162</v>
      </c>
      <c r="B18" s="28"/>
      <c r="C18" s="46">
        <v>3</v>
      </c>
      <c r="D18" s="46" t="s">
        <v>28</v>
      </c>
      <c r="E18" s="46"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12</v>
      </c>
      <c r="AV18" s="35">
        <f>+C17+H17+M17+R17+W17+AB17+AG17+AL17+AQ17</f>
        <v>5</v>
      </c>
      <c r="AW18" s="36">
        <f>+AU18+AV18</f>
        <v>17</v>
      </c>
      <c r="AX18" s="35">
        <f>+C18+H18+M18+R18+W18+AB18+AG18+AL18+AQ18</f>
        <v>13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29</v>
      </c>
      <c r="BB18" s="35" t="s">
        <v>31</v>
      </c>
      <c r="BC18" s="36">
        <f>+E19+J19+O19+T19+Y19+AD19+AI19+AN19+AS19</f>
        <v>13</v>
      </c>
      <c r="BD18" s="83">
        <f>IF(BC18=0,"10.000",BA18/(BA18+BC18)*10)</f>
        <v>6.9047619047619051</v>
      </c>
      <c r="BE18" s="105">
        <f>RANK(BF18,$BF$6:$BF$30)</f>
        <v>1</v>
      </c>
      <c r="BF18" s="38">
        <f>AW18*1000+AV18*100+AZ19*10+BD18</f>
        <v>17586.904761904763</v>
      </c>
    </row>
    <row r="19" spans="1:58" ht="14.25" customHeight="1" x14ac:dyDescent="0.2">
      <c r="A19" s="144"/>
      <c r="B19" s="40" t="s">
        <v>29</v>
      </c>
      <c r="C19" s="52">
        <v>6</v>
      </c>
      <c r="D19" s="52" t="s">
        <v>28</v>
      </c>
      <c r="E19" s="52">
        <v>1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3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4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1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5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8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1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0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163</v>
      </c>
      <c r="B21" s="28"/>
      <c r="C21" s="46">
        <f>AD6</f>
        <v>3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10</v>
      </c>
      <c r="AV21" s="35">
        <f>+C20+H20+M20+R20+W20+AB20+AG20+AL20+AQ20</f>
        <v>4</v>
      </c>
      <c r="AW21" s="36">
        <f>+AU21+AV21</f>
        <v>14</v>
      </c>
      <c r="AX21" s="35">
        <f>+C21+H21+M21+R21+W21+AB21+AG21+AL21+AQ21</f>
        <v>10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21</v>
      </c>
      <c r="BB21" s="35" t="s">
        <v>31</v>
      </c>
      <c r="BC21" s="36">
        <f>+E22+J22+O22+T22+Y22+AD22+AI22+AN22+AS22</f>
        <v>14</v>
      </c>
      <c r="BD21" s="83">
        <f>IF(BC21=0,"10.000",BA21/(BA21+BC21)*10)</f>
        <v>6</v>
      </c>
      <c r="BE21" s="105">
        <f>RANK(BF21,$BF$6:$BF$30)</f>
        <v>3</v>
      </c>
      <c r="BF21" s="38">
        <f>AW21*1000+AV21*100+AZ22*10+BD21</f>
        <v>14456</v>
      </c>
    </row>
    <row r="22" spans="1:58" ht="14.25" customHeight="1" x14ac:dyDescent="0.2">
      <c r="A22" s="144"/>
      <c r="B22" s="40" t="s">
        <v>29</v>
      </c>
      <c r="C22" s="52">
        <f>AD7</f>
        <v>6</v>
      </c>
      <c r="D22" s="52" t="s">
        <v>28</v>
      </c>
      <c r="E22" s="52">
        <f>AB7</f>
        <v>1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3</v>
      </c>
      <c r="N22" s="52" t="s">
        <v>28</v>
      </c>
      <c r="O22" s="52">
        <f>AB13</f>
        <v>5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4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2</v>
      </c>
      <c r="C23" s="63">
        <v>1</v>
      </c>
      <c r="D23" s="29"/>
      <c r="E23" s="45"/>
      <c r="F23" s="29"/>
      <c r="G23" s="59">
        <v>1</v>
      </c>
      <c r="H23" s="63">
        <v>0</v>
      </c>
      <c r="I23" s="29"/>
      <c r="J23" s="45"/>
      <c r="K23" s="29"/>
      <c r="L23" s="59">
        <v>1</v>
      </c>
      <c r="M23" s="63">
        <v>0</v>
      </c>
      <c r="N23" s="29"/>
      <c r="O23" s="45"/>
      <c r="P23" s="29"/>
      <c r="Q23" s="59">
        <v>1</v>
      </c>
      <c r="R23" s="63">
        <v>0</v>
      </c>
      <c r="S23" s="29"/>
      <c r="T23" s="45"/>
      <c r="U23" s="29"/>
      <c r="V23" s="59">
        <v>1</v>
      </c>
      <c r="W23" s="63">
        <v>0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1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164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0</v>
      </c>
      <c r="S24" s="46" t="s">
        <v>28</v>
      </c>
      <c r="T24" s="46">
        <f>AG15</f>
        <v>3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7</v>
      </c>
      <c r="AV24" s="35">
        <f>+C23+H23+M23+R23+W23+AB23+AG23+AL23+AQ23</f>
        <v>1</v>
      </c>
      <c r="AW24" s="36">
        <f>+AU24+AV24</f>
        <v>8</v>
      </c>
      <c r="AX24" s="35">
        <f>+C24+H24+M24+R24+W24+AB24+AG24+AL24+AQ24</f>
        <v>5</v>
      </c>
      <c r="AY24" s="35" t="s">
        <v>31</v>
      </c>
      <c r="AZ24" s="35">
        <f>+E24+J24+O24+T24+Y24+AD24+AI24+AN24+AS24</f>
        <v>13</v>
      </c>
      <c r="BA24" s="37">
        <f>+C25+H25+M25+R25+W25+AB25+AG25+AL25+AQ25</f>
        <v>10</v>
      </c>
      <c r="BB24" s="35" t="s">
        <v>31</v>
      </c>
      <c r="BC24" s="36">
        <f>+E25+J25+O25+T25+Y25+AD25+AI25+AN25+AS25</f>
        <v>30</v>
      </c>
      <c r="BD24" s="83">
        <f>IF(BC24=0,"10.000",BA24/(BA24+BC24)*10)</f>
        <v>2.5</v>
      </c>
      <c r="BE24" s="105">
        <f>RANK(BF24,$BF$6:$BF$30)</f>
        <v>9</v>
      </c>
      <c r="BF24" s="38">
        <f>AW24*1000+AV24*100+AZ25*10+BD24</f>
        <v>8022.5</v>
      </c>
    </row>
    <row r="25" spans="1:58" ht="14.25" customHeight="1" x14ac:dyDescent="0.2">
      <c r="A25" s="39"/>
      <c r="B25" s="40" t="s">
        <v>29</v>
      </c>
      <c r="C25" s="52">
        <f>AI7</f>
        <v>1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5</v>
      </c>
      <c r="P25" s="52" t="s">
        <v>30</v>
      </c>
      <c r="Q25" s="55" t="s">
        <v>29</v>
      </c>
      <c r="R25" s="52">
        <f>AI16</f>
        <v>1</v>
      </c>
      <c r="S25" s="52" t="s">
        <v>28</v>
      </c>
      <c r="T25" s="52">
        <f>AG16</f>
        <v>6</v>
      </c>
      <c r="U25" s="52" t="s">
        <v>30</v>
      </c>
      <c r="V25" s="55" t="s">
        <v>29</v>
      </c>
      <c r="W25" s="52">
        <f>AI19</f>
        <v>1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2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-8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2</v>
      </c>
      <c r="C26" s="63">
        <v>0</v>
      </c>
      <c r="D26" s="29"/>
      <c r="E26" s="45"/>
      <c r="F26" s="29"/>
      <c r="G26" s="59">
        <v>2</v>
      </c>
      <c r="H26" s="63">
        <v>0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0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0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165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10</v>
      </c>
      <c r="AV27" s="35">
        <f>+C26+H26+M26+R26+W26+AB26+AG26+AL26+AQ26</f>
        <v>1</v>
      </c>
      <c r="AW27" s="36">
        <f>+AU27+AV27</f>
        <v>11</v>
      </c>
      <c r="AX27" s="35">
        <f>+C27+H27+M27+R27+W27+AB27+AG27+AL27+AQ27</f>
        <v>6</v>
      </c>
      <c r="AY27" s="35" t="s">
        <v>31</v>
      </c>
      <c r="AZ27" s="35">
        <f>+E27+J27+O27+T27+Y27+AD27+AI27+AN27+AS27</f>
        <v>9</v>
      </c>
      <c r="BA27" s="37">
        <f>+C28+H28+M28+R28+W28+AB28+AG28+AL28+AQ28</f>
        <v>13</v>
      </c>
      <c r="BB27" s="35" t="s">
        <v>31</v>
      </c>
      <c r="BC27" s="36">
        <f>+E28+J28+O28+T28+Y28+AD28+AI28+AN28+AS28</f>
        <v>18</v>
      </c>
      <c r="BD27" s="83">
        <f>IF(BC27=0,"10.000",BA27/(BA27+BC27)*10)</f>
        <v>4.193548387096774</v>
      </c>
      <c r="BE27" s="105">
        <f>RANK(BF27,$BF$6:$BF$30)</f>
        <v>7</v>
      </c>
      <c r="BF27" s="38">
        <f>AW27*1000+AV27*100+AZ28*10+BD27</f>
        <v>11074.193548387097</v>
      </c>
    </row>
    <row r="28" spans="1:58" ht="14.25" customHeight="1" x14ac:dyDescent="0.2">
      <c r="A28" s="39" t="s">
        <v>166</v>
      </c>
      <c r="B28" s="40" t="s">
        <v>29</v>
      </c>
      <c r="C28" s="52">
        <f>AN7</f>
        <v>3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-3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0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167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10</v>
      </c>
      <c r="AV30" s="35">
        <f>+C29+H29+M29+R29+W29+AB29+AG29+AL29+AQ29</f>
        <v>4</v>
      </c>
      <c r="AW30" s="36">
        <f>+AU30+AV30</f>
        <v>14</v>
      </c>
      <c r="AX30" s="35">
        <f>+C30+H30+M30+R30+W30+AB30+AG30+AL30+AQ30</f>
        <v>9</v>
      </c>
      <c r="AY30" s="35" t="s">
        <v>31</v>
      </c>
      <c r="AZ30" s="35">
        <f>+E30+J30+O30+T30+Y30+AD30+AI30+AN30+AS30</f>
        <v>6</v>
      </c>
      <c r="BA30" s="37">
        <f>+C31+H31+M31+R31+W31+AB31+AG31+AL31+AQ31</f>
        <v>19</v>
      </c>
      <c r="BB30" s="35" t="s">
        <v>31</v>
      </c>
      <c r="BC30" s="36">
        <f>+E31+J31+O31+T31+Y31+AD31+AI31+AN31+AS31</f>
        <v>13</v>
      </c>
      <c r="BD30" s="83">
        <f>IF(BC30=0,"10.000",BA30/(BA30+BC30)*10)</f>
        <v>5.9375</v>
      </c>
      <c r="BE30" s="105">
        <f>RANK(BF30,$BF$6:$BF$30)</f>
        <v>4</v>
      </c>
      <c r="BF30" s="38">
        <f>AW30*1000+AV30*100+AZ31*10+BD30</f>
        <v>14435.9375</v>
      </c>
    </row>
    <row r="31" spans="1:58" ht="14.25" customHeight="1" thickBot="1" x14ac:dyDescent="0.2">
      <c r="A31" s="18"/>
      <c r="B31" s="57" t="s">
        <v>29</v>
      </c>
      <c r="C31" s="101">
        <f>AS7</f>
        <v>4</v>
      </c>
      <c r="D31" s="101" t="s">
        <v>28</v>
      </c>
      <c r="E31" s="101">
        <f>AQ7</f>
        <v>2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5</v>
      </c>
      <c r="N31" s="101" t="s">
        <v>28</v>
      </c>
      <c r="O31" s="101">
        <f>AQ13</f>
        <v>2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2</v>
      </c>
      <c r="X31" s="101" t="s">
        <v>28</v>
      </c>
      <c r="Y31" s="101">
        <f>AQ19</f>
        <v>5</v>
      </c>
      <c r="Z31" s="101" t="s">
        <v>30</v>
      </c>
      <c r="AA31" s="119" t="s">
        <v>29</v>
      </c>
      <c r="AB31" s="101"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4</v>
      </c>
      <c r="AH31" s="101" t="s">
        <v>28</v>
      </c>
      <c r="AI31" s="101">
        <f>AQ25</f>
        <v>2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37"/>
  <sheetViews>
    <sheetView zoomScale="85" zoomScaleNormal="85" workbookViewId="0">
      <selection activeCell="H9" sqref="H9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25" customWidth="1"/>
    <col min="58" max="58" width="5.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>
        <v>0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0</v>
      </c>
      <c r="AM5" s="29"/>
      <c r="AN5" s="45"/>
      <c r="AO5" s="30"/>
      <c r="AP5" s="59">
        <v>2</v>
      </c>
      <c r="AQ5" s="63">
        <v>0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168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3</v>
      </c>
      <c r="AC6" s="67">
        <v>0</v>
      </c>
      <c r="AD6" s="67">
        <v>0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0</v>
      </c>
      <c r="AR6" s="67" t="s">
        <v>28</v>
      </c>
      <c r="AS6" s="67">
        <v>3</v>
      </c>
      <c r="AT6" s="29"/>
      <c r="AU6" s="82">
        <f>+B5+G5+L5+Q5+V5+AA5+AF5+AK5+AP5</f>
        <v>10</v>
      </c>
      <c r="AV6" s="35">
        <f>+C5+H5+M5+R5+W5+AB5+AG5+AL5+AQ5</f>
        <v>2</v>
      </c>
      <c r="AW6" s="36">
        <f>+AU6+AV6</f>
        <v>12</v>
      </c>
      <c r="AX6" s="35">
        <f>+C6+H6+M6+R6+W6+AB6+AG6+AL6+AQ6</f>
        <v>8</v>
      </c>
      <c r="AY6" s="35" t="s">
        <v>31</v>
      </c>
      <c r="AZ6" s="35">
        <f>+E6+J6+O6+T6+Y6+AD6+AI6+AN6+AS6</f>
        <v>7</v>
      </c>
      <c r="BA6" s="37">
        <f>+C7+H7+M7+R7+W7+AB7+AG7+AL7+AQ7</f>
        <v>19</v>
      </c>
      <c r="BB6" s="35" t="s">
        <v>31</v>
      </c>
      <c r="BC6" s="36">
        <f>+E7+J7+O7+T7+Y7+AD7+AI7+AN7+AS7</f>
        <v>15</v>
      </c>
      <c r="BD6" s="83">
        <f>IF(BC6=0,"10.000",BA6/(BA6+BC6)*10)</f>
        <v>5.5882352941176467</v>
      </c>
      <c r="BE6" s="105">
        <f>RANK(BF6,$BF$6:$BF$30)</f>
        <v>3</v>
      </c>
      <c r="BF6" s="38">
        <f>AW6*1000+AV6*100+AZ7*10+BD6</f>
        <v>12215.588235294117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4</v>
      </c>
      <c r="X7" s="68" t="s">
        <v>28</v>
      </c>
      <c r="Y7" s="68">
        <v>5</v>
      </c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0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1</v>
      </c>
      <c r="AR7" s="68" t="s">
        <v>28</v>
      </c>
      <c r="AS7" s="68">
        <v>6</v>
      </c>
      <c r="AT7" s="41" t="s">
        <v>30</v>
      </c>
      <c r="AU7" s="84"/>
      <c r="AV7" s="85"/>
      <c r="AW7" s="86"/>
      <c r="AX7" s="85"/>
      <c r="AY7" s="85"/>
      <c r="AZ7" s="87">
        <f>AX6-AZ6</f>
        <v>1</v>
      </c>
      <c r="BA7" s="88"/>
      <c r="BB7" s="85">
        <v>2</v>
      </c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0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0</v>
      </c>
      <c r="AR8" s="29"/>
      <c r="AS8" s="45"/>
      <c r="AT8" s="29"/>
      <c r="AU8" s="82"/>
      <c r="AV8" s="35"/>
      <c r="AW8" s="36"/>
      <c r="AX8" s="35"/>
      <c r="AY8" s="35"/>
      <c r="AZ8" s="35">
        <v>4</v>
      </c>
      <c r="BA8" s="37"/>
      <c r="BB8" s="35">
        <v>5</v>
      </c>
      <c r="BC8" s="36"/>
      <c r="BD8" s="83"/>
      <c r="BE8" s="117"/>
      <c r="BF8" s="38"/>
    </row>
    <row r="9" spans="1:58" ht="15.75" customHeight="1" x14ac:dyDescent="0.2">
      <c r="A9" s="8" t="s">
        <v>169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>
        <v>2</v>
      </c>
      <c r="AM9" s="67" t="s">
        <v>192</v>
      </c>
      <c r="AN9" s="67">
        <v>1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10</v>
      </c>
      <c r="AV9" s="35">
        <f>+C8+H8+M8+R8+W8+AB8+AG8+AL8+AQ80</f>
        <v>3</v>
      </c>
      <c r="AW9" s="36">
        <f>+AU9+AV9</f>
        <v>13</v>
      </c>
      <c r="AX9" s="35">
        <f>+C9+H9+M9+R9+W9+AB9+AG9+AL9+AQ9</f>
        <v>9</v>
      </c>
      <c r="AY9" s="35" t="s">
        <v>31</v>
      </c>
      <c r="AZ9" s="35">
        <f>+E9+J9+O9+T9+Y9+AD9+AI9+AN9+AS9</f>
        <v>6</v>
      </c>
      <c r="BA9" s="37">
        <f>+C10+H10+M10+R10+W10+AB10+AG10+AL10+AQ10</f>
        <v>20</v>
      </c>
      <c r="BB9" s="35" t="s">
        <v>31</v>
      </c>
      <c r="BC9" s="36">
        <f>+E10+J10+O10+T10+Y10+AD10+AI10+AN10+AS10</f>
        <v>12</v>
      </c>
      <c r="BD9" s="83">
        <f>IF(BC9=0,"10.000",BA9/(BA9+BC9)*10)</f>
        <v>6.25</v>
      </c>
      <c r="BE9" s="105">
        <f>RANK(BF9,$BF$6:$BF$30)</f>
        <v>2</v>
      </c>
      <c r="BF9" s="38">
        <f>AW9*1000+AV9*100+AZ10*10+BD9</f>
        <v>13336.25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2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3</v>
      </c>
      <c r="X10" s="67" t="s">
        <v>28</v>
      </c>
      <c r="Y10" s="67">
        <v>4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0</v>
      </c>
      <c r="AJ10" s="29" t="s">
        <v>30</v>
      </c>
      <c r="AK10" s="28" t="s">
        <v>29</v>
      </c>
      <c r="AL10" s="67">
        <v>5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3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170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190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186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8</v>
      </c>
      <c r="AV12" s="35">
        <f>+C11+H11+M11+R11+W11+AB11+AG11+AL11+AQ11</f>
        <v>2</v>
      </c>
      <c r="AW12" s="36">
        <f>+AU12+AV12</f>
        <v>10</v>
      </c>
      <c r="AX12" s="35">
        <f>+C12+H12+M12+R12+W12+AB12+AG12+AL12+AQ12</f>
        <v>4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10</v>
      </c>
      <c r="BB12" s="35" t="s">
        <v>31</v>
      </c>
      <c r="BC12" s="36">
        <f>+E13+J13+O13+T13+Y13+AD13+AI13+AN13+AS13</f>
        <v>17</v>
      </c>
      <c r="BD12" s="83">
        <f>IF(BC12=0,"10.000",BA12/(BA12+BC12)*10)</f>
        <v>3.7037037037037033</v>
      </c>
      <c r="BE12" s="105">
        <f>RANK(BF12,$BF$6:$BF$30)</f>
        <v>4</v>
      </c>
      <c r="BF12" s="38">
        <f>AW12*1000+AV12*100+AZ13*10+BD12</f>
        <v>10163.703703703704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2</v>
      </c>
      <c r="I13" s="41" t="s">
        <v>191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5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5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0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-4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171</v>
      </c>
      <c r="B15" s="28"/>
      <c r="C15" s="46">
        <f>T6</f>
        <v>0</v>
      </c>
      <c r="D15" s="46" t="s">
        <v>28</v>
      </c>
      <c r="E15" s="46">
        <v>0</v>
      </c>
      <c r="F15" s="29"/>
      <c r="G15" s="28"/>
      <c r="H15" s="46">
        <v>0</v>
      </c>
      <c r="I15" s="46" t="s">
        <v>28</v>
      </c>
      <c r="J15" s="46"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0</v>
      </c>
      <c r="AM15" s="67" t="s">
        <v>28</v>
      </c>
      <c r="AN15" s="67">
        <v>3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15</v>
      </c>
      <c r="BB15" s="35" t="s">
        <v>31</v>
      </c>
      <c r="BC15" s="36">
        <f>+E16+J16+O16+T16+Y16+AD16+AI16+AN16+AS16</f>
        <v>11</v>
      </c>
      <c r="BD15" s="83">
        <f>IF(BC15=0,"10.000",BA15/(BA15+BC15)*10)</f>
        <v>5.7692307692307683</v>
      </c>
      <c r="BE15" s="105">
        <f>RANK(BF15,$BF$6:$BF$30)</f>
        <v>5</v>
      </c>
      <c r="BF15" s="38">
        <f>AW15*1000+AV15*100+AZ16*10+BD15</f>
        <v>9325.7692307692305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5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0</v>
      </c>
      <c r="AM16" s="67" t="s">
        <v>28</v>
      </c>
      <c r="AN16" s="67">
        <v>6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2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0</v>
      </c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172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12</v>
      </c>
      <c r="AV18" s="35">
        <f>+C17+H17+M17+R17+W17+AB17+AG17+AL17+AQ17</f>
        <v>4</v>
      </c>
      <c r="AW18" s="36">
        <f>+AU18+AV18</f>
        <v>16</v>
      </c>
      <c r="AX18" s="35">
        <f>+C18+H18+M18+R18+W18+AB18+AG18+AL18+AQ18</f>
        <v>12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26</v>
      </c>
      <c r="BB18" s="35" t="s">
        <v>31</v>
      </c>
      <c r="BC18" s="36">
        <f>+E19+J19+O19+T19+Y19+AD19+AI19+AN19+AS19</f>
        <v>15</v>
      </c>
      <c r="BD18" s="83">
        <f>IF(BC18=0,"10.000",BA18/(BA18+BC18)*10)</f>
        <v>6.3414634146341466</v>
      </c>
      <c r="BE18" s="105">
        <f>RANK(BF18,$BF$6:$BF$30)</f>
        <v>1</v>
      </c>
      <c r="BF18" s="38">
        <f>AW18*1000+AV18*100+AZ19*10+BD18</f>
        <v>16466.341463414636</v>
      </c>
    </row>
    <row r="19" spans="1:58" ht="14.25" customHeight="1" x14ac:dyDescent="0.2">
      <c r="A19" s="144"/>
      <c r="B19" s="40" t="s">
        <v>29</v>
      </c>
      <c r="C19" s="52">
        <f>Y7</f>
        <v>5</v>
      </c>
      <c r="D19" s="52" t="s">
        <v>28</v>
      </c>
      <c r="E19" s="52">
        <f>W7</f>
        <v>4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3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3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6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0</v>
      </c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0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173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9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18</v>
      </c>
      <c r="BD21" s="83">
        <f>IF(BC21=0,"10.000",BA21/(BA21+BC21)*10)</f>
        <v>0</v>
      </c>
      <c r="BE21" s="105">
        <f>RANK(BF21,$BF$6:$BF$30)</f>
        <v>9</v>
      </c>
      <c r="BF21" s="38">
        <f>AW21*1000+AV21*100+AZ22*10+BD21</f>
        <v>-90</v>
      </c>
    </row>
    <row r="22" spans="1:58" ht="14.25" customHeight="1" x14ac:dyDescent="0.2">
      <c r="A22" s="144"/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-9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174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1</v>
      </c>
      <c r="AY24" s="35" t="s">
        <v>31</v>
      </c>
      <c r="AZ24" s="35">
        <f>+E24+J24+O24+T24+Y24+AD24+AI24+AN24+AS24</f>
        <v>11</v>
      </c>
      <c r="BA24" s="37">
        <f>+C25+H25+M25+R25+W25+AB25+AG25+AL25+AQ25</f>
        <v>2</v>
      </c>
      <c r="BB24" s="35" t="s">
        <v>31</v>
      </c>
      <c r="BC24" s="36">
        <f>+E25+J25+O25+T25+Y25+AD25+AI25+AN25+AS25</f>
        <v>23</v>
      </c>
      <c r="BD24" s="83">
        <f>IF(BC24=0,"10.000",BA24/(BA24+BC24)*10)</f>
        <v>0.8</v>
      </c>
      <c r="BE24" s="105">
        <f>RANK(BF24,$BF$6:$BF$30)</f>
        <v>8</v>
      </c>
      <c r="BF24" s="38">
        <f>AW24*1000+AV24*100+AZ25*10+BD24</f>
        <v>5900.8</v>
      </c>
    </row>
    <row r="25" spans="1:58" ht="14.25" customHeight="1" x14ac:dyDescent="0.2">
      <c r="A25" s="39"/>
      <c r="B25" s="40" t="s">
        <v>29</v>
      </c>
      <c r="C25" s="52">
        <f>AI7</f>
        <v>0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6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5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84"/>
      <c r="AV25" s="85"/>
      <c r="AW25" s="86"/>
      <c r="AX25" s="85"/>
      <c r="AY25" s="85"/>
      <c r="AZ25" s="87">
        <f>+AX24-AZ24</f>
        <v>-10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/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175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3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1</v>
      </c>
      <c r="AW27" s="36">
        <f>+AU27+AV27</f>
        <v>7</v>
      </c>
      <c r="AX27" s="35">
        <f>+C27+H27+M27+R27+W27+AB27+AG27+AL27+AQ27</f>
        <v>9</v>
      </c>
      <c r="AY27" s="35"/>
      <c r="AZ27" s="35">
        <f>+E27+J27+O27+T27+Y27+AD27+AI27+AN27+AS27</f>
        <v>6</v>
      </c>
      <c r="BA27" s="37">
        <f>+C28+H28+M28+R28+W28+AB28+AG28+AL28+AQ28</f>
        <v>18</v>
      </c>
      <c r="BB27" s="35" t="s">
        <v>31</v>
      </c>
      <c r="BC27" s="36">
        <f>+E28+J28+O28+T28+Y28+AD28+AI28+AN28+AS28</f>
        <v>13</v>
      </c>
      <c r="BD27" s="83">
        <f>IF(BC27=0,"10.000",BA27/(BA27+BC27)*10)</f>
        <v>5.806451612903226</v>
      </c>
      <c r="BE27" s="105">
        <f>RANK(BF27,$BF$6:$BF$30)</f>
        <v>7</v>
      </c>
      <c r="BF27" s="38">
        <f>AW27*1000+AV27*100+AZ28*10+BD27</f>
        <v>7135.8064516129034</v>
      </c>
    </row>
    <row r="28" spans="1:58" ht="14.25" customHeight="1" x14ac:dyDescent="0.2">
      <c r="A28" s="39"/>
      <c r="B28" s="40" t="s">
        <v>29</v>
      </c>
      <c r="C28" s="52">
        <f>AN7</f>
        <v>4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5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6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3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/>
      <c r="AG29" s="100"/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176</v>
      </c>
      <c r="B30" s="28"/>
      <c r="C30" s="46">
        <f>AS6</f>
        <v>3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10</v>
      </c>
      <c r="AY30" s="35" t="s">
        <v>31</v>
      </c>
      <c r="AZ30" s="35">
        <f>+E30+J30+O30+T30+Y30+AD30+AI30+AN30+AS30</f>
        <v>2</v>
      </c>
      <c r="BA30" s="37">
        <f>+C31+H31+M31+R31+W31+AB31+AG31+AL31+AQ31</f>
        <v>22</v>
      </c>
      <c r="BB30" s="35" t="s">
        <v>31</v>
      </c>
      <c r="BC30" s="36">
        <f>+E31+J31+O31+T31+Y31+AD31+AI31+AN31+AS31</f>
        <v>6</v>
      </c>
      <c r="BD30" s="83">
        <f>IF(BC30=0,"10.000",BA30/(BA30+BC30)*10)</f>
        <v>7.8571428571428568</v>
      </c>
      <c r="BE30" s="105">
        <f>RANK(BF30,$BF$6:$BF$30)</f>
        <v>6</v>
      </c>
      <c r="BF30" s="38">
        <f>AW30*1000+AV30*100+AZ31*10+BD30</f>
        <v>8287.8571428571431</v>
      </c>
    </row>
    <row r="31" spans="1:58" ht="14.25" customHeight="1" thickBot="1" x14ac:dyDescent="0.2">
      <c r="A31" s="146"/>
      <c r="B31" s="57" t="s">
        <v>29</v>
      </c>
      <c r="C31" s="101">
        <f>AS7</f>
        <v>6</v>
      </c>
      <c r="D31" s="101" t="s">
        <v>28</v>
      </c>
      <c r="E31" s="101">
        <f>AQ7</f>
        <v>1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6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3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8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9" ht="14.25" customHeight="1" x14ac:dyDescent="0.15">
      <c r="A33" s="140"/>
      <c r="C33" s="70" t="s">
        <v>23</v>
      </c>
      <c r="BA33" s="4"/>
      <c r="BG33">
        <v>0</v>
      </c>
    </row>
    <row r="34" spans="1:59" ht="14.25" customHeight="1" x14ac:dyDescent="0.15">
      <c r="A34" s="141"/>
      <c r="BA34" s="4"/>
    </row>
    <row r="35" spans="1:59" ht="14.25" customHeight="1" x14ac:dyDescent="0.15">
      <c r="A35" s="142"/>
      <c r="C35" s="70" t="s">
        <v>24</v>
      </c>
      <c r="BA35" s="4"/>
    </row>
    <row r="36" spans="1:59" ht="14.25" customHeight="1" x14ac:dyDescent="0.15">
      <c r="BA36" s="4"/>
    </row>
    <row r="37" spans="1:59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37"/>
  <sheetViews>
    <sheetView topLeftCell="B4" zoomScale="90" zoomScaleNormal="90" workbookViewId="0">
      <selection activeCell="BG12" sqref="BG12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375" customWidth="1"/>
    <col min="58" max="58" width="5.7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1</v>
      </c>
      <c r="W5" s="63">
        <v>1</v>
      </c>
      <c r="X5" s="29"/>
      <c r="Y5" s="45"/>
      <c r="Z5" s="30"/>
      <c r="AA5" s="59">
        <v>1</v>
      </c>
      <c r="AB5" s="63">
        <v>0</v>
      </c>
      <c r="AC5" s="29"/>
      <c r="AD5" s="45"/>
      <c r="AE5" s="30"/>
      <c r="AF5" s="59">
        <v>1</v>
      </c>
      <c r="AG5" s="63">
        <v>0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177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7</v>
      </c>
      <c r="AV6" s="35">
        <f>+C5+H5+M5+R5+W5+AB5+AG5+AL5+AQ5</f>
        <v>3</v>
      </c>
      <c r="AW6" s="36">
        <f>+AU6+AV6</f>
        <v>10</v>
      </c>
      <c r="AX6" s="35">
        <f>+C6+H6+M6+R6+W6+AB6+AG6+AL6+AQ6</f>
        <v>10</v>
      </c>
      <c r="AY6" s="35" t="s">
        <v>31</v>
      </c>
      <c r="AZ6" s="35">
        <f>+E6+J6+O6+T6+Y6+AD6+AI6+AN6+AS6</f>
        <v>5</v>
      </c>
      <c r="BA6" s="37">
        <f>+C7+H7+M7+R7+W7+AB7+AG7+AL7+AQ7</f>
        <v>20</v>
      </c>
      <c r="BB6" s="35" t="s">
        <v>31</v>
      </c>
      <c r="BC6" s="36">
        <f>+E7+J7+O7+T7+Y7+AD7+AI7+AN7+AS7</f>
        <v>10</v>
      </c>
      <c r="BD6" s="83">
        <f>IF(BC6=0,"10.000",BA6/(BA6+BC6)*10)</f>
        <v>6.6666666666666661</v>
      </c>
      <c r="BE6" s="105">
        <f>RANK(BF6,$BF$6:$BF$30)</f>
        <v>7</v>
      </c>
      <c r="BF6" s="38">
        <f>AW6*1000+AV6*100+AZ7*10+BD6</f>
        <v>10356.666666666666</v>
      </c>
    </row>
    <row r="7" spans="1:58" ht="14.25" customHeight="1" x14ac:dyDescent="0.15">
      <c r="A7" s="39" t="s">
        <v>178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>
        <v>4</v>
      </c>
      <c r="X7" s="68" t="s">
        <v>28</v>
      </c>
      <c r="Y7" s="68">
        <v>2</v>
      </c>
      <c r="Z7" s="42" t="s">
        <v>30</v>
      </c>
      <c r="AA7" s="40" t="s">
        <v>29</v>
      </c>
      <c r="AB7" s="68">
        <v>4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5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0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179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/>
      <c r="S9" s="67" t="s">
        <v>28</v>
      </c>
      <c r="T9" s="67"/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/>
      <c r="AC9" s="67" t="s">
        <v>28</v>
      </c>
      <c r="AD9" s="67"/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3</v>
      </c>
      <c r="AM9" s="67" t="s">
        <v>28</v>
      </c>
      <c r="AN9" s="67">
        <v>1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10</v>
      </c>
      <c r="AV9" s="35">
        <f>+C8+H8+M8+R8+W8+AB8+AG8+AL8+AQ8</f>
        <v>4</v>
      </c>
      <c r="AW9" s="36">
        <f>+AU9+AV9</f>
        <v>14</v>
      </c>
      <c r="AX9" s="35">
        <f>+C9+H9+M9+R9+W9+AB9+AG9+AL9+AQ9</f>
        <v>12</v>
      </c>
      <c r="AY9" s="35" t="s">
        <v>31</v>
      </c>
      <c r="AZ9" s="35">
        <f>+E9+J9+O9+T9+Y9+AD9+AI9+AN9+AS9</f>
        <v>4</v>
      </c>
      <c r="BA9" s="37">
        <f>+C10+H10+M10+R10+W10+AB10+AG10+AL10+AQ10</f>
        <v>24</v>
      </c>
      <c r="BB9" s="35" t="s">
        <v>31</v>
      </c>
      <c r="BC9" s="36">
        <f>+E10+J10+O10+T10+Y10+AD10+AI10+AN10+AS10</f>
        <v>10</v>
      </c>
      <c r="BD9" s="83">
        <f>IF(BC9=0,"10.000",BA9/(BA9+BC9)*10)</f>
        <v>7.0588235294117654</v>
      </c>
      <c r="BE9" s="105">
        <f>RANK(BF9,$BF$6:$BF$30)</f>
        <v>4</v>
      </c>
      <c r="BF9" s="38">
        <f>AW9*1000+AV9*100+AZ10*10+BD9</f>
        <v>14487.058823529413</v>
      </c>
    </row>
    <row r="10" spans="1:58" ht="14.25" customHeight="1" x14ac:dyDescent="0.2">
      <c r="A10" s="8" t="s">
        <v>180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5</v>
      </c>
      <c r="N10" s="67" t="s">
        <v>28</v>
      </c>
      <c r="O10" s="67">
        <v>2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3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84"/>
      <c r="AV10" s="35"/>
      <c r="AW10" s="36"/>
      <c r="AX10" s="35"/>
      <c r="AY10" s="35"/>
      <c r="AZ10" s="87">
        <f>+AX9-AZ9</f>
        <v>8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1</v>
      </c>
      <c r="H11" s="63">
        <v>0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1</v>
      </c>
      <c r="AG11" s="64">
        <v>0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1</v>
      </c>
      <c r="AQ11" s="64">
        <v>0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100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3</v>
      </c>
      <c r="AM12" s="67" t="s">
        <v>28</v>
      </c>
      <c r="AN12" s="67">
        <v>0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82">
        <f>+B11+G11+L11+Q11+V11+AA11+AF11+AK11+AP11</f>
        <v>9</v>
      </c>
      <c r="AV12" s="35">
        <f>+C11+H11+M11+R11+W11+AB11+AG11+AL11+AQ11</f>
        <v>3</v>
      </c>
      <c r="AW12" s="36">
        <f>+AU12+AV12</f>
        <v>12</v>
      </c>
      <c r="AX12" s="35">
        <f>+C12+H12+M12+R12+W12+AB12+AG12+AL12+AQ12</f>
        <v>12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25</v>
      </c>
      <c r="BB12" s="35" t="s">
        <v>31</v>
      </c>
      <c r="BC12" s="36">
        <f>+E13+J13+O13+T13+Y13+AD13+AI13+AN13+AS13</f>
        <v>14</v>
      </c>
      <c r="BD12" s="83">
        <f>IF(BC12=0,"10.000",BA12/(BA12+BC12)*10)</f>
        <v>6.4102564102564106</v>
      </c>
      <c r="BE12" s="105">
        <f>RANK(BF12,$BF$6:$BF$30)</f>
        <v>6</v>
      </c>
      <c r="BF12" s="38">
        <f>AW12*1000+AV12*100+AZ13*10+BD12</f>
        <v>12366.410256410256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5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1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84"/>
      <c r="AV13" s="85"/>
      <c r="AW13" s="86"/>
      <c r="AX13" s="85"/>
      <c r="AY13" s="85"/>
      <c r="AZ13" s="87">
        <f>+AX12-AZ12</f>
        <v>6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1</v>
      </c>
      <c r="M14" s="64">
        <v>0</v>
      </c>
      <c r="N14" s="43"/>
      <c r="O14" s="43"/>
      <c r="P14" s="29"/>
      <c r="Q14" s="28"/>
      <c r="R14" s="29"/>
      <c r="S14" s="29"/>
      <c r="T14" s="29"/>
      <c r="U14" s="29"/>
      <c r="V14" s="59">
        <v>1</v>
      </c>
      <c r="W14" s="63">
        <v>0</v>
      </c>
      <c r="X14" s="29"/>
      <c r="Y14" s="45"/>
      <c r="Z14" s="29"/>
      <c r="AA14" s="59">
        <v>2</v>
      </c>
      <c r="AB14" s="63">
        <v>0</v>
      </c>
      <c r="AC14" s="29"/>
      <c r="AD14" s="45"/>
      <c r="AE14" s="29"/>
      <c r="AF14" s="59">
        <v>1</v>
      </c>
      <c r="AG14" s="63">
        <v>0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181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5</v>
      </c>
      <c r="AV15" s="35">
        <f>+C14+H14+M14+R14+W14+AB14+AG14+AL14+AQ14</f>
        <v>0</v>
      </c>
      <c r="AW15" s="36">
        <f>+AU15+AV15</f>
        <v>5</v>
      </c>
      <c r="AX15" s="35">
        <f>+C15+H15+M15+R15+W15+AB15+AG15+AL15+AQ15</f>
        <v>2</v>
      </c>
      <c r="AY15" s="35" t="s">
        <v>31</v>
      </c>
      <c r="AZ15" s="35">
        <f>+E15+J15+O15+T15+Y15+AD15+AI15+AN15+AS15</f>
        <v>10</v>
      </c>
      <c r="BA15" s="37">
        <f>+C16+H16+M16+R16+W16+AB16+AG16+AL16+AQ16</f>
        <v>6</v>
      </c>
      <c r="BB15" s="35" t="s">
        <v>31</v>
      </c>
      <c r="BC15" s="36">
        <f>+E16+J16+O16+T16+Y16+AD16+AI16+AN16+AS16</f>
        <v>20</v>
      </c>
      <c r="BD15" s="83">
        <f>IF(BC15=0,"10.000",BA15/(BA15+BC15)*10)</f>
        <v>2.3076923076923079</v>
      </c>
      <c r="BE15" s="105">
        <f>RANK(BF15,$BF$6:$BF$30)</f>
        <v>9</v>
      </c>
      <c r="BF15" s="38">
        <f>AW15*1000+AV15*100+AZ16*10+BD15</f>
        <v>4922.3076923076924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3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3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-8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0</v>
      </c>
      <c r="D17" s="29"/>
      <c r="E17" s="45"/>
      <c r="F17" s="29"/>
      <c r="G17" s="59">
        <v>2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0</v>
      </c>
      <c r="AC17" s="50"/>
      <c r="AD17" s="91"/>
      <c r="AE17" s="50"/>
      <c r="AF17" s="60">
        <v>2</v>
      </c>
      <c r="AG17" s="64">
        <v>0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0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182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12</v>
      </c>
      <c r="AV18" s="35">
        <f>+C17+H17+M17+R17+W17+AB17+AG17+AL17+AQ17</f>
        <v>1</v>
      </c>
      <c r="AW18" s="36">
        <f>+AU18+AV18</f>
        <v>13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13</v>
      </c>
      <c r="BA18" s="37">
        <f>+C19+H19+M19+R19+W19+AB19+AG19+AL19+AQ19</f>
        <v>11</v>
      </c>
      <c r="BB18" s="35" t="s">
        <v>31</v>
      </c>
      <c r="BC18" s="36">
        <f>+E19+J19+O19+T19+Y19+AD19+AI19+AN19+AS19</f>
        <v>27</v>
      </c>
      <c r="BD18" s="83">
        <f>IF(BC18=0,"10.000",BA18/(BA18+BC18)*10)</f>
        <v>2.8947368421052633</v>
      </c>
      <c r="BE18" s="105">
        <f>RANK(BF18,$BF$6:$BF$30)</f>
        <v>5</v>
      </c>
      <c r="BF18" s="38">
        <f>AW18*1000+AV18*100+AZ19*10+BD18</f>
        <v>13022.894736842105</v>
      </c>
    </row>
    <row r="19" spans="1:58" ht="14.25" customHeight="1" x14ac:dyDescent="0.2">
      <c r="A19" s="144"/>
      <c r="B19" s="40" t="s">
        <v>29</v>
      </c>
      <c r="C19" s="52">
        <f>Y7</f>
        <v>2</v>
      </c>
      <c r="D19" s="52" t="s">
        <v>28</v>
      </c>
      <c r="E19" s="52">
        <f>W7</f>
        <v>4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3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1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-8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1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0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0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183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82">
        <f>+B20+G20+L20+Q20+V20+AA20+AF20+AK20+AP20</f>
        <v>12</v>
      </c>
      <c r="AV21" s="35">
        <f>+C20+H20+M20+R20+W20+AB20+AG20+AL20+AQ20</f>
        <v>4</v>
      </c>
      <c r="AW21" s="36">
        <f>+AU21+AV21</f>
        <v>16</v>
      </c>
      <c r="AX21" s="35">
        <f>+C21+H21+M21+R21+W21+AB21+AG21+AL21+AQ21</f>
        <v>7</v>
      </c>
      <c r="AY21" s="35" t="s">
        <v>31</v>
      </c>
      <c r="AZ21" s="35">
        <f>+E21+J21+O21+T21+Y21+AD21+AI21+AN21+AS21</f>
        <v>11</v>
      </c>
      <c r="BA21" s="37">
        <f>+C22+H22+M22+R22+W22+AB22+AG22+AL22+AQ22</f>
        <v>15</v>
      </c>
      <c r="BB21" s="35" t="s">
        <v>31</v>
      </c>
      <c r="BC21" s="36">
        <f>+E22+J22+O22+T22+Y22+AD22+AI22+AN22+AS22</f>
        <v>23</v>
      </c>
      <c r="BD21" s="83">
        <f>IF(BC21=0,"10.000",BA21/(BA21+BC21)*10)</f>
        <v>3.9473684210526319</v>
      </c>
      <c r="BE21" s="105">
        <f>RANK(BF21,$BF$6:$BF$30)</f>
        <v>2</v>
      </c>
      <c r="BF21" s="38">
        <f>AW21*1000+AV21*100+AZ22*10+BD21</f>
        <v>16363.947368421053</v>
      </c>
    </row>
    <row r="22" spans="1:58" ht="14.25" customHeight="1" x14ac:dyDescent="0.2">
      <c r="A22" s="144"/>
      <c r="B22" s="40" t="s">
        <v>29</v>
      </c>
      <c r="C22" s="52">
        <f>AD7</f>
        <v>2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1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3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28" t="s">
        <v>29</v>
      </c>
      <c r="AQ22" s="67">
        <v>2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-4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101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12</v>
      </c>
      <c r="AV24" s="35">
        <f>+C23+H23+M23+R23+W23+AB23+AG23+AL23+AQ23</f>
        <v>6</v>
      </c>
      <c r="AW24" s="36">
        <f>+AU24+AV24</f>
        <v>18</v>
      </c>
      <c r="AX24" s="35">
        <f>+C24+H24+M24+R24+W24+AB24+AG24+AL24+AQ24</f>
        <v>16</v>
      </c>
      <c r="AY24" s="35" t="s">
        <v>31</v>
      </c>
      <c r="AZ24" s="35">
        <f>+E24+J24+O24+T24+Y24+AD24+AI24+AN24+AS24</f>
        <v>2</v>
      </c>
      <c r="BA24" s="37">
        <f>+C25+H25+M25+R25+W25+AB25+AG25+AL25+AQ25</f>
        <v>32</v>
      </c>
      <c r="BB24" s="35" t="s">
        <v>31</v>
      </c>
      <c r="BC24" s="36">
        <f>+E25+J25+O25+T25+Y25+AD25+AI25+AN25+AS25</f>
        <v>6</v>
      </c>
      <c r="BD24" s="83">
        <f>IF(BC24=0,"10.000",BA24/(BA24+BC24)*10)</f>
        <v>8.4210526315789469</v>
      </c>
      <c r="BE24" s="105">
        <f>RANK(BF24,$BF$6:$BF$30)</f>
        <v>1</v>
      </c>
      <c r="BF24" s="38">
        <f>AW24*1000+AV24*100+AZ25*10+BD24</f>
        <v>18748.42105263158</v>
      </c>
    </row>
    <row r="25" spans="1:58" ht="14.25" customHeight="1" x14ac:dyDescent="0.2">
      <c r="A25" s="39"/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3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1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14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2</v>
      </c>
      <c r="C26" s="63">
        <v>0</v>
      </c>
      <c r="D26" s="29"/>
      <c r="E26" s="45"/>
      <c r="F26" s="29"/>
      <c r="G26" s="59">
        <v>2</v>
      </c>
      <c r="H26" s="63">
        <v>0</v>
      </c>
      <c r="I26" s="29"/>
      <c r="J26" s="45"/>
      <c r="K26" s="29"/>
      <c r="L26" s="59">
        <v>2</v>
      </c>
      <c r="M26" s="63">
        <v>0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184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1</v>
      </c>
      <c r="I27" s="46" t="s">
        <v>28</v>
      </c>
      <c r="J27" s="46">
        <f>AL9</f>
        <v>3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8</v>
      </c>
      <c r="AV27" s="35">
        <f>+C26+H26+M26+R26+W26+AB26+AG26+AL26+AQ26</f>
        <v>1</v>
      </c>
      <c r="AW27" s="36">
        <f>+AU27+AV27</f>
        <v>9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10</v>
      </c>
      <c r="BA27" s="37">
        <f>+C28+H28+M28+R28+W28+AB28+AG28+AL28+AQ28</f>
        <v>7</v>
      </c>
      <c r="BB27" s="35" t="s">
        <v>31</v>
      </c>
      <c r="BC27" s="36">
        <f>+E28+J28+O28+T28+Y28+AD28+AI28+AN28+AS28</f>
        <v>18</v>
      </c>
      <c r="BD27" s="83">
        <f>IF(BC27=0,"10.000",BA27/(BA27+BC27)*10)</f>
        <v>2.8000000000000003</v>
      </c>
      <c r="BE27" s="105">
        <f>RANK(BF27,$BF$6:$BF$30)</f>
        <v>8</v>
      </c>
      <c r="BF27" s="38">
        <f>AW27*1000+AV27*100+AZ28*10+BD27</f>
        <v>9032.7999999999993</v>
      </c>
    </row>
    <row r="28" spans="1:58" ht="14.25" customHeight="1" x14ac:dyDescent="0.2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-7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2</v>
      </c>
      <c r="C29" s="63">
        <v>0</v>
      </c>
      <c r="D29" s="29"/>
      <c r="E29" s="45"/>
      <c r="F29" s="29"/>
      <c r="G29" s="59">
        <v>2</v>
      </c>
      <c r="H29" s="63">
        <v>0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185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2</v>
      </c>
      <c r="AC30" s="46" t="s">
        <v>28</v>
      </c>
      <c r="AD30" s="46">
        <f>AQ21</f>
        <v>1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12</v>
      </c>
      <c r="AV30" s="35">
        <f>+C29+H29+M29+R29+W29+AB29+AG29+AL29+AQ29</f>
        <v>3</v>
      </c>
      <c r="AW30" s="36">
        <f>+AU30+AV30</f>
        <v>15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12</v>
      </c>
      <c r="BA30" s="37">
        <f>+C31+H31+M31+R31+W31+AB31+AG31+AL31+AQ31</f>
        <v>11</v>
      </c>
      <c r="BB30" s="35" t="s">
        <v>31</v>
      </c>
      <c r="BC30" s="36">
        <f>+E31+J31+O31+T31+Y31+AD31+AI31+AN31+AS31</f>
        <v>25</v>
      </c>
      <c r="BD30" s="83">
        <f>IF(BC30=0,"10.000",BA30/(BA30+BC30)*10)</f>
        <v>3.0555555555555558</v>
      </c>
      <c r="BE30" s="105">
        <f>RANK(BF30,$BF$6:$BF$30)</f>
        <v>3</v>
      </c>
      <c r="BF30" s="38">
        <f>AW30*1000+AV30*100+AZ31*10+BD30</f>
        <v>15243.055555555555</v>
      </c>
    </row>
    <row r="31" spans="1:58" ht="14.25" customHeight="1" thickBot="1" x14ac:dyDescent="0.2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1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4</v>
      </c>
      <c r="N31" s="101" t="s">
        <v>28</v>
      </c>
      <c r="O31" s="101">
        <f>AQ13</f>
        <v>3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2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6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-6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37"/>
  <sheetViews>
    <sheetView tabSelected="1" zoomScale="85" zoomScaleNormal="85" workbookViewId="0">
      <selection activeCell="AN8" sqref="AN8"/>
    </sheetView>
  </sheetViews>
  <sheetFormatPr defaultRowHeight="13.5" x14ac:dyDescent="0.1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25" customWidth="1"/>
    <col min="58" max="58" width="5.25" customWidth="1"/>
  </cols>
  <sheetData>
    <row r="1" spans="1:58" ht="14.25" customHeight="1" x14ac:dyDescent="0.15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 x14ac:dyDescent="0.2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>
        <v>2</v>
      </c>
      <c r="W5" s="63">
        <v>0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 x14ac:dyDescent="0.2">
      <c r="A6" s="8" t="s">
        <v>104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>
        <v>1</v>
      </c>
      <c r="X6" s="67" t="s">
        <v>94</v>
      </c>
      <c r="Y6" s="67">
        <v>2</v>
      </c>
      <c r="Z6" s="30"/>
      <c r="AA6" s="28"/>
      <c r="AB6" s="67">
        <v>3</v>
      </c>
      <c r="AC6" s="67" t="s">
        <v>94</v>
      </c>
      <c r="AD6" s="67">
        <v>0</v>
      </c>
      <c r="AE6" s="30"/>
      <c r="AF6" s="28"/>
      <c r="AG6" s="67">
        <v>3</v>
      </c>
      <c r="AH6" s="67" t="s">
        <v>94</v>
      </c>
      <c r="AI6" s="67">
        <v>0</v>
      </c>
      <c r="AJ6" s="30"/>
      <c r="AK6" s="28"/>
      <c r="AL6" s="67">
        <v>2</v>
      </c>
      <c r="AM6" s="67" t="s">
        <v>94</v>
      </c>
      <c r="AN6" s="67">
        <v>2</v>
      </c>
      <c r="AO6" s="30"/>
      <c r="AP6" s="28"/>
      <c r="AQ6" s="67">
        <v>3</v>
      </c>
      <c r="AR6" s="67" t="s">
        <v>94</v>
      </c>
      <c r="AS6" s="67">
        <v>0</v>
      </c>
      <c r="AT6" s="29"/>
      <c r="AU6" s="82">
        <f>+B5+G5+L5+Q5+V5+AA5+AF5+AK5+AP5</f>
        <v>10</v>
      </c>
      <c r="AV6" s="35">
        <f>+C5+H5+M5+R5+W5+AB5+AG5+AL5+AQ5</f>
        <v>4</v>
      </c>
      <c r="AW6" s="36">
        <f>+AU6+AV6</f>
        <v>14</v>
      </c>
      <c r="AX6" s="35">
        <f>+C6+H6+M6+R6+W6+AB6+AG6+AL6+AQ6</f>
        <v>12</v>
      </c>
      <c r="AY6" s="35" t="s">
        <v>31</v>
      </c>
      <c r="AZ6" s="35">
        <f>+E6+J6+O6+T6+Y6+AD6+AI6+AN6+AS6</f>
        <v>4</v>
      </c>
      <c r="BA6" s="37">
        <f>+C7+H7+M7+R7+W7+AB7+AG7+AL7+AQ7</f>
        <v>26</v>
      </c>
      <c r="BB6" s="35" t="s">
        <v>31</v>
      </c>
      <c r="BC6" s="36">
        <f>+E7+J7+O7+T7+Y7+AD7+AI7+AN7+AS7</f>
        <v>6</v>
      </c>
      <c r="BD6" s="83">
        <f>IF(BC6=0,"10.000",BA6/(BA6+BC6)*10)</f>
        <v>8.125</v>
      </c>
      <c r="BE6" s="105">
        <f>RANK(BF6,$BF$6:$BF$30)</f>
        <v>4</v>
      </c>
      <c r="BF6" s="38">
        <f>AW6*1000+AV6*100+AZ7*10+BD6</f>
        <v>14488.125</v>
      </c>
    </row>
    <row r="7" spans="1:58" ht="14.25" customHeight="1" x14ac:dyDescent="0.15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>
        <v>3</v>
      </c>
      <c r="X7" s="68" t="s">
        <v>94</v>
      </c>
      <c r="Y7" s="68">
        <v>4</v>
      </c>
      <c r="Z7" s="42" t="s">
        <v>95</v>
      </c>
      <c r="AA7" s="40" t="s">
        <v>29</v>
      </c>
      <c r="AB7" s="68">
        <v>6</v>
      </c>
      <c r="AC7" s="68" t="s">
        <v>94</v>
      </c>
      <c r="AD7" s="68">
        <v>0</v>
      </c>
      <c r="AE7" s="42" t="s">
        <v>95</v>
      </c>
      <c r="AF7" s="40" t="s">
        <v>29</v>
      </c>
      <c r="AG7" s="68">
        <v>6</v>
      </c>
      <c r="AH7" s="68" t="s">
        <v>94</v>
      </c>
      <c r="AI7" s="68">
        <v>0</v>
      </c>
      <c r="AJ7" s="42" t="s">
        <v>95</v>
      </c>
      <c r="AK7" s="40" t="s">
        <v>29</v>
      </c>
      <c r="AL7" s="68">
        <v>5</v>
      </c>
      <c r="AM7" s="68" t="s">
        <v>94</v>
      </c>
      <c r="AN7" s="68">
        <v>2</v>
      </c>
      <c r="AO7" s="42" t="s">
        <v>95</v>
      </c>
      <c r="AP7" s="40" t="s">
        <v>29</v>
      </c>
      <c r="AQ7" s="68">
        <v>6</v>
      </c>
      <c r="AR7" s="68" t="s">
        <v>94</v>
      </c>
      <c r="AS7" s="68">
        <v>0</v>
      </c>
      <c r="AT7" s="41" t="s">
        <v>95</v>
      </c>
      <c r="AU7" s="84"/>
      <c r="AV7" s="85"/>
      <c r="AW7" s="86"/>
      <c r="AX7" s="85"/>
      <c r="AY7" s="85"/>
      <c r="AZ7" s="87">
        <f>+AX6-AZ6</f>
        <v>8</v>
      </c>
      <c r="BA7" s="88"/>
      <c r="BB7" s="85"/>
      <c r="BC7" s="86"/>
      <c r="BD7" s="89"/>
      <c r="BE7" s="116"/>
      <c r="BF7" s="90"/>
    </row>
    <row r="8" spans="1:58" ht="14.25" customHeight="1" x14ac:dyDescent="0.15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0</v>
      </c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 x14ac:dyDescent="0.2">
      <c r="A9" s="8" t="s">
        <v>102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1</v>
      </c>
      <c r="N9" s="67" t="s">
        <v>28</v>
      </c>
      <c r="O9" s="67">
        <v>2</v>
      </c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10</v>
      </c>
      <c r="AV9" s="35">
        <f>+C8+H8+M8+R8+W8+AB8+AG8+AL8+AQ8</f>
        <v>4</v>
      </c>
      <c r="AW9" s="36">
        <f>+AU9+AV9</f>
        <v>14</v>
      </c>
      <c r="AX9" s="35">
        <f>+C9+H9+M9+R9+W9+AB9+AG9+AL9+AQ9</f>
        <v>11</v>
      </c>
      <c r="AY9" s="35" t="s">
        <v>31</v>
      </c>
      <c r="AZ9" s="35">
        <f>+E9+J9+O9+T9+Y9+AD9+AI9+AN9+AS9</f>
        <v>4</v>
      </c>
      <c r="BA9" s="37">
        <f>+C10+H10+M10+R10+W10+AB10+AG10+AL10+AQ10</f>
        <v>23</v>
      </c>
      <c r="BB9" s="35" t="s">
        <v>31</v>
      </c>
      <c r="BC9" s="36">
        <f>+E10+J10+O10+T10+Y10+AD10+AI10+AN10+AS10</f>
        <v>8</v>
      </c>
      <c r="BD9" s="83">
        <f>IF(BC9=0,"10.000",BA9/(BA9+BC9)*10)</f>
        <v>7.4193548387096779</v>
      </c>
      <c r="BE9" s="105">
        <f>RANK(BF9,$BF$6:$BF$30)</f>
        <v>5</v>
      </c>
      <c r="BF9" s="38">
        <f>AW9*1000+AV9*100+AZ10*10+BD9</f>
        <v>14477.41935483871</v>
      </c>
    </row>
    <row r="10" spans="1:58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2</v>
      </c>
      <c r="N10" s="67" t="s">
        <v>28</v>
      </c>
      <c r="O10" s="67">
        <v>4</v>
      </c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0</v>
      </c>
      <c r="AJ10" s="29" t="s">
        <v>30</v>
      </c>
      <c r="AK10" s="28" t="s">
        <v>29</v>
      </c>
      <c r="AL10" s="67">
        <v>5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7</v>
      </c>
      <c r="BA10" s="37"/>
      <c r="BB10" s="35"/>
      <c r="BC10" s="36"/>
      <c r="BD10" s="83"/>
      <c r="BE10" s="106"/>
      <c r="BF10" s="38"/>
    </row>
    <row r="11" spans="1:58" ht="14.25" customHeight="1" x14ac:dyDescent="0.2">
      <c r="A11" s="47" t="s">
        <v>19</v>
      </c>
      <c r="B11" s="59"/>
      <c r="C11" s="63"/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 x14ac:dyDescent="0.2">
      <c r="A12" s="8" t="s">
        <v>116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2</v>
      </c>
      <c r="I12" s="46" t="s">
        <v>28</v>
      </c>
      <c r="J12" s="46">
        <f>M9</f>
        <v>1</v>
      </c>
      <c r="K12" s="29"/>
      <c r="L12" s="28"/>
      <c r="M12" s="29"/>
      <c r="N12" s="29"/>
      <c r="O12" s="29"/>
      <c r="P12" s="29"/>
      <c r="Q12" s="28"/>
      <c r="R12" s="67">
        <v>2</v>
      </c>
      <c r="S12" s="67" t="s">
        <v>28</v>
      </c>
      <c r="T12" s="67">
        <v>1</v>
      </c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3</v>
      </c>
      <c r="AM12" s="67" t="s">
        <v>28</v>
      </c>
      <c r="AN12" s="67">
        <v>0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82">
        <f>+B11+G11+L11+Q11+V11+AA11+AF11+AK11+AP11</f>
        <v>12</v>
      </c>
      <c r="AV12" s="35">
        <f>+C11+H11+M11+R11+W11+AB11+AG11+AL11+AQ11</f>
        <v>6</v>
      </c>
      <c r="AW12" s="36">
        <f>+AU12+AV12</f>
        <v>18</v>
      </c>
      <c r="AX12" s="35">
        <f>+C12+H12+M12+R12+W12+AB12+AG12+AL12+AQ12</f>
        <v>15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31</v>
      </c>
      <c r="BB12" s="35" t="s">
        <v>31</v>
      </c>
      <c r="BC12" s="36">
        <f>+E13+J13+O13+T13+Y13+AD13+AI13+AN13+AS13</f>
        <v>7</v>
      </c>
      <c r="BD12" s="83">
        <f>IF(BC12=0,"10.000",BA12/(BA12+BC12)*10)</f>
        <v>8.1578947368421044</v>
      </c>
      <c r="BE12" s="105">
        <f>RANK(BF12,$BF$6:$BF$30)</f>
        <v>1</v>
      </c>
      <c r="BF12" s="38">
        <f>AW12*1000+AV12*100+AZ13*10+BD12</f>
        <v>18728.157894736843</v>
      </c>
    </row>
    <row r="13" spans="1:58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4</v>
      </c>
      <c r="I13" s="41" t="s">
        <v>28</v>
      </c>
      <c r="J13" s="41">
        <f>M10</f>
        <v>2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4</v>
      </c>
      <c r="S13" s="68" t="s">
        <v>28</v>
      </c>
      <c r="T13" s="68">
        <v>2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>
        <v>5</v>
      </c>
      <c r="AH13" s="68" t="s">
        <v>28</v>
      </c>
      <c r="AI13" s="68">
        <v>2</v>
      </c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1</v>
      </c>
      <c r="AT13" s="41" t="s">
        <v>30</v>
      </c>
      <c r="AU13" s="84"/>
      <c r="AV13" s="85"/>
      <c r="AW13" s="86"/>
      <c r="AX13" s="85"/>
      <c r="AY13" s="85"/>
      <c r="AZ13" s="87">
        <f>+AX12-AZ12</f>
        <v>12</v>
      </c>
      <c r="BA13" s="88"/>
      <c r="BB13" s="85"/>
      <c r="BC13" s="86"/>
      <c r="BD13" s="89"/>
      <c r="BE13" s="106"/>
      <c r="BF13" s="90"/>
    </row>
    <row r="14" spans="1:58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0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 x14ac:dyDescent="0.2">
      <c r="A15" s="8" t="s">
        <v>103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1</v>
      </c>
      <c r="N15" s="46" t="s">
        <v>28</v>
      </c>
      <c r="O15" s="46">
        <f>R12</f>
        <v>2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>
        <v>3</v>
      </c>
      <c r="AR15" s="67" t="s">
        <v>28</v>
      </c>
      <c r="AS15" s="67">
        <v>0</v>
      </c>
      <c r="AT15" s="29"/>
      <c r="AU15" s="82">
        <f>+B14+G14+L14+Q14+V14+AA14+AF14+AK14+AP14</f>
        <v>12</v>
      </c>
      <c r="AV15" s="35">
        <f>+C14+H14+M14+R14+W14+AB14+AG14+AL14+AQ14</f>
        <v>5</v>
      </c>
      <c r="AW15" s="36">
        <f>+AU15+AV15</f>
        <v>17</v>
      </c>
      <c r="AX15" s="35">
        <f>+C15+H15+M15+R15+W15+AB15+AG15+AL15+AQ15</f>
        <v>15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30</v>
      </c>
      <c r="BB15" s="35" t="s">
        <v>31</v>
      </c>
      <c r="BC15" s="36">
        <f>+E16+J16+O16+T16+Y16+AD16+AI16+AN16+AS16</f>
        <v>11</v>
      </c>
      <c r="BD15" s="83">
        <f>IF(BC15=0,"10.000",BA15/(BA15+BC15)*10)</f>
        <v>7.3170731707317067</v>
      </c>
      <c r="BE15" s="105">
        <f>RANK(BF15,$BF$6:$BF$30)</f>
        <v>2</v>
      </c>
      <c r="BF15" s="38">
        <f>AW15*1000+AV15*100+AZ16*10+BD15</f>
        <v>17627.317073170732</v>
      </c>
    </row>
    <row r="16" spans="1:58" ht="14.25" customHeight="1" x14ac:dyDescent="0.2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2</v>
      </c>
      <c r="N16" s="52" t="s">
        <v>28</v>
      </c>
      <c r="O16" s="52">
        <f>R13</f>
        <v>4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6</v>
      </c>
      <c r="AH16" s="67" t="s">
        <v>28</v>
      </c>
      <c r="AI16" s="67">
        <v>0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2</v>
      </c>
      <c r="AO16" s="29" t="s">
        <v>30</v>
      </c>
      <c r="AP16" s="28" t="s">
        <v>29</v>
      </c>
      <c r="AQ16" s="67">
        <v>6</v>
      </c>
      <c r="AR16" s="67" t="s">
        <v>28</v>
      </c>
      <c r="AS16" s="67">
        <v>3</v>
      </c>
      <c r="AT16" s="29" t="s">
        <v>30</v>
      </c>
      <c r="AU16" s="84"/>
      <c r="AV16" s="35"/>
      <c r="AW16" s="36"/>
      <c r="AX16" s="35"/>
      <c r="AY16" s="35"/>
      <c r="AZ16" s="87">
        <f>+AX15-AZ15</f>
        <v>12</v>
      </c>
      <c r="BA16" s="37"/>
      <c r="BB16" s="35"/>
      <c r="BC16" s="36"/>
      <c r="BD16" s="83"/>
      <c r="BE16" s="106"/>
      <c r="BF16" s="38"/>
    </row>
    <row r="17" spans="1:58" ht="14.25" customHeight="1" x14ac:dyDescent="0.2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0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 x14ac:dyDescent="0.2">
      <c r="A18" s="8" t="s">
        <v>117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107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3</v>
      </c>
      <c r="AR18" s="67" t="s">
        <v>28</v>
      </c>
      <c r="AS18" s="67">
        <v>0</v>
      </c>
      <c r="AT18" s="29"/>
      <c r="AU18" s="82">
        <f>+B17+G17+L17+Q17+V17+AA17+AF17+AK17+AP17</f>
        <v>12</v>
      </c>
      <c r="AV18" s="35">
        <f>+C17+H17+M17+R17+W17+AB17+AG17+AL17+AQ17</f>
        <v>4</v>
      </c>
      <c r="AW18" s="36">
        <f>+AU18+AV18</f>
        <v>16</v>
      </c>
      <c r="AX18" s="35">
        <f>+C18+H18+M18+R18+W18+AB18+AG18+AL18+AQ18</f>
        <v>13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26</v>
      </c>
      <c r="BB18" s="35" t="s">
        <v>31</v>
      </c>
      <c r="BC18" s="36">
        <f>+E19+J19+O19+T19+Y19+AD19+AI19+AN19+AS19</f>
        <v>12</v>
      </c>
      <c r="BD18" s="83">
        <f>IF(BC18=0,"10.000",BA18/(BA18+BC18)*10)</f>
        <v>6.8421052631578947</v>
      </c>
      <c r="BE18" s="105">
        <f>RANK(BF18,$BF$6:$BF$30)</f>
        <v>3</v>
      </c>
      <c r="BF18" s="38">
        <f>AW18*1000+AV18*100+AZ19*10+BD18</f>
        <v>16486.842105263157</v>
      </c>
    </row>
    <row r="19" spans="1:58" ht="14.25" customHeight="1" x14ac:dyDescent="0.2">
      <c r="A19" s="144"/>
      <c r="B19" s="40" t="s">
        <v>29</v>
      </c>
      <c r="C19" s="52">
        <f>Y7</f>
        <v>4</v>
      </c>
      <c r="D19" s="52" t="s">
        <v>28</v>
      </c>
      <c r="E19" s="52">
        <f>W7</f>
        <v>3</v>
      </c>
      <c r="F19" s="52" t="s">
        <v>30</v>
      </c>
      <c r="G19" s="55" t="s">
        <v>29</v>
      </c>
      <c r="H19" s="52">
        <f>Y10</f>
        <v>2</v>
      </c>
      <c r="I19" s="52" t="s">
        <v>107</v>
      </c>
      <c r="J19" s="52">
        <f>W10</f>
        <v>4</v>
      </c>
      <c r="K19" s="52" t="s">
        <v>106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1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84"/>
      <c r="AV19" s="85"/>
      <c r="AW19" s="86"/>
      <c r="AX19" s="85"/>
      <c r="AY19" s="85"/>
      <c r="AZ19" s="87">
        <f>+AX18-AZ18</f>
        <v>8</v>
      </c>
      <c r="BA19" s="88"/>
      <c r="BB19" s="85"/>
      <c r="BC19" s="86"/>
      <c r="BD19" s="98"/>
      <c r="BE19" s="107"/>
      <c r="BF19" s="90"/>
    </row>
    <row r="20" spans="1:58" ht="14.25" customHeight="1" x14ac:dyDescent="0.2">
      <c r="A20" s="8" t="s">
        <v>22</v>
      </c>
      <c r="B20" s="60">
        <v>2</v>
      </c>
      <c r="C20" s="64">
        <v>0</v>
      </c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0</v>
      </c>
      <c r="N20" s="50"/>
      <c r="O20" s="91"/>
      <c r="P20" s="50"/>
      <c r="Q20" s="60">
        <v>2</v>
      </c>
      <c r="R20" s="64">
        <v>0</v>
      </c>
      <c r="S20" s="50"/>
      <c r="T20" s="91"/>
      <c r="U20" s="50"/>
      <c r="V20" s="60">
        <v>2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0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 x14ac:dyDescent="0.2">
      <c r="A21" s="8" t="s">
        <v>118</v>
      </c>
      <c r="B21" s="28"/>
      <c r="C21" s="46">
        <f>AD6</f>
        <v>0</v>
      </c>
      <c r="D21" s="46" t="s">
        <v>94</v>
      </c>
      <c r="E21" s="46">
        <f>AB6</f>
        <v>3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3</v>
      </c>
      <c r="P21" s="46"/>
      <c r="Q21" s="54"/>
      <c r="R21" s="46">
        <f>AD15</f>
        <v>0</v>
      </c>
      <c r="S21" s="46" t="s">
        <v>94</v>
      </c>
      <c r="T21" s="46">
        <f>AB15</f>
        <v>3</v>
      </c>
      <c r="U21" s="46"/>
      <c r="V21" s="54"/>
      <c r="W21" s="46">
        <f>AD18</f>
        <v>0</v>
      </c>
      <c r="X21" s="46" t="s">
        <v>94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1</v>
      </c>
      <c r="AM21" s="67" t="s">
        <v>94</v>
      </c>
      <c r="AN21" s="67">
        <v>2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10</v>
      </c>
      <c r="AV21" s="35">
        <f>+C20+H20+M20+R20+W20+AB20+AG20+AL20+AQ20</f>
        <v>0</v>
      </c>
      <c r="AW21" s="36">
        <f>+AU21+AV21</f>
        <v>10</v>
      </c>
      <c r="AX21" s="35">
        <f>+C21+H21+M21+R21+W21+AB21+AG21+AL21+AQ21</f>
        <v>1</v>
      </c>
      <c r="AY21" s="35" t="s">
        <v>31</v>
      </c>
      <c r="AZ21" s="35">
        <f>+E21+J21+O21+T21+Y21+AD21+AI21+AN21+AS21</f>
        <v>14</v>
      </c>
      <c r="BA21" s="37">
        <f>+C22+H22+M22+R22+W22+AB22+AG22+AL22+AQ22</f>
        <v>3</v>
      </c>
      <c r="BB21" s="35" t="s">
        <v>31</v>
      </c>
      <c r="BC21" s="36">
        <f>+E22+J22+O22+T22+Y22+AD22+AI22+AN22+AS22</f>
        <v>28</v>
      </c>
      <c r="BD21" s="83">
        <f>IF(BC21=0,"10.000",BA21/(BA21+BC21)*10)</f>
        <v>0.967741935483871</v>
      </c>
      <c r="BE21" s="105">
        <f>RANK(BF21,$BF$6:$BF$30)</f>
        <v>7</v>
      </c>
      <c r="BF21" s="38">
        <f>AW21*1000+AV21*100+AZ22*10+BD21</f>
        <v>9870.967741935483</v>
      </c>
    </row>
    <row r="22" spans="1:58" ht="14.25" customHeight="1" x14ac:dyDescent="0.2">
      <c r="A22" s="144"/>
      <c r="B22" s="40" t="s">
        <v>29</v>
      </c>
      <c r="C22" s="52">
        <f>AD7</f>
        <v>0</v>
      </c>
      <c r="D22" s="52" t="s">
        <v>94</v>
      </c>
      <c r="E22" s="52">
        <f>AB7</f>
        <v>6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6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6</v>
      </c>
      <c r="U22" s="52" t="s">
        <v>95</v>
      </c>
      <c r="V22" s="55" t="s">
        <v>29</v>
      </c>
      <c r="W22" s="52">
        <f>AD19</f>
        <v>1</v>
      </c>
      <c r="X22" s="52" t="s">
        <v>94</v>
      </c>
      <c r="Y22" s="52">
        <f>AB19</f>
        <v>6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2</v>
      </c>
      <c r="AM22" s="67" t="s">
        <v>94</v>
      </c>
      <c r="AN22" s="67">
        <v>4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-13</v>
      </c>
      <c r="BA22" s="37"/>
      <c r="BB22" s="35"/>
      <c r="BC22" s="36"/>
      <c r="BD22" s="56"/>
      <c r="BE22" s="109"/>
      <c r="BF22" s="38"/>
    </row>
    <row r="23" spans="1:58" ht="14.25" customHeight="1" x14ac:dyDescent="0.2">
      <c r="A23" s="47" t="s">
        <v>52</v>
      </c>
      <c r="B23" s="59">
        <v>1</v>
      </c>
      <c r="C23" s="63">
        <v>0</v>
      </c>
      <c r="D23" s="29"/>
      <c r="E23" s="45"/>
      <c r="F23" s="29"/>
      <c r="G23" s="59">
        <v>0</v>
      </c>
      <c r="H23" s="63">
        <v>0</v>
      </c>
      <c r="I23" s="29"/>
      <c r="J23" s="45"/>
      <c r="K23" s="29"/>
      <c r="L23" s="59">
        <v>1</v>
      </c>
      <c r="M23" s="63">
        <v>0</v>
      </c>
      <c r="N23" s="29"/>
      <c r="O23" s="45"/>
      <c r="P23" s="29"/>
      <c r="Q23" s="59">
        <v>0</v>
      </c>
      <c r="R23" s="63">
        <v>0</v>
      </c>
      <c r="S23" s="29"/>
      <c r="T23" s="45"/>
      <c r="U23" s="29"/>
      <c r="V23" s="59">
        <v>1</v>
      </c>
      <c r="W23" s="63">
        <v>0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0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 x14ac:dyDescent="0.2">
      <c r="A24" s="8" t="s">
        <v>119</v>
      </c>
      <c r="B24" s="28"/>
      <c r="C24" s="46">
        <f>AI6</f>
        <v>0</v>
      </c>
      <c r="D24" s="46" t="s">
        <v>94</v>
      </c>
      <c r="E24" s="46">
        <f>AG6</f>
        <v>3</v>
      </c>
      <c r="F24" s="46"/>
      <c r="G24" s="54"/>
      <c r="H24" s="46">
        <v>1</v>
      </c>
      <c r="I24" s="46" t="s">
        <v>94</v>
      </c>
      <c r="J24" s="46">
        <v>2</v>
      </c>
      <c r="K24" s="46"/>
      <c r="L24" s="54"/>
      <c r="M24" s="46">
        <v>1</v>
      </c>
      <c r="N24" s="46" t="s">
        <v>94</v>
      </c>
      <c r="O24" s="46">
        <v>2</v>
      </c>
      <c r="P24" s="46"/>
      <c r="Q24" s="54"/>
      <c r="R24" s="46">
        <f>AI15</f>
        <v>0</v>
      </c>
      <c r="S24" s="46" t="s">
        <v>94</v>
      </c>
      <c r="T24" s="46">
        <f>AG15</f>
        <v>3</v>
      </c>
      <c r="U24" s="46"/>
      <c r="V24" s="54"/>
      <c r="W24" s="46">
        <f>AI18</f>
        <v>0</v>
      </c>
      <c r="X24" s="46" t="s">
        <v>94</v>
      </c>
      <c r="Y24" s="46">
        <f>AG18</f>
        <v>3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3</v>
      </c>
      <c r="AV24" s="35">
        <f>+C23+H23+M23+R23+W23+AB23+AG23+AL23+AQ23</f>
        <v>0</v>
      </c>
      <c r="AW24" s="36">
        <f>+AU24+AV24</f>
        <v>3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16</v>
      </c>
      <c r="BA24" s="37">
        <f>+C25+H25+M25+R25+W25+AB25+AG25+AL25+AQ25</f>
        <v>4</v>
      </c>
      <c r="BB24" s="35" t="s">
        <v>31</v>
      </c>
      <c r="BC24" s="36">
        <f>+E25+J25+O25+T25+Y25+AD25+AI25+AN25+AS25</f>
        <v>34</v>
      </c>
      <c r="BD24" s="83">
        <f>IF(BC24=0,"10.000",BA24/(BA24+BC24)*10)</f>
        <v>1.0526315789473684</v>
      </c>
      <c r="BE24" s="105">
        <f>RANK(BF24,$BF$6:$BF$30)</f>
        <v>9</v>
      </c>
      <c r="BF24" s="38">
        <f>AW24*1000+AV24*100+AZ25*10+BD24</f>
        <v>2861.0526315789475</v>
      </c>
    </row>
    <row r="25" spans="1:58" ht="14.25" customHeight="1" x14ac:dyDescent="0.2">
      <c r="A25" s="39"/>
      <c r="B25" s="40" t="s">
        <v>29</v>
      </c>
      <c r="C25" s="52">
        <f>AI7</f>
        <v>0</v>
      </c>
      <c r="D25" s="52" t="s">
        <v>94</v>
      </c>
      <c r="E25" s="52">
        <f>AG7</f>
        <v>6</v>
      </c>
      <c r="F25" s="52" t="s">
        <v>95</v>
      </c>
      <c r="G25" s="55" t="s">
        <v>29</v>
      </c>
      <c r="H25" s="52">
        <v>2</v>
      </c>
      <c r="I25" s="52" t="s">
        <v>94</v>
      </c>
      <c r="J25" s="52">
        <v>5</v>
      </c>
      <c r="K25" s="52" t="s">
        <v>95</v>
      </c>
      <c r="L25" s="55" t="s">
        <v>29</v>
      </c>
      <c r="M25" s="52">
        <v>2</v>
      </c>
      <c r="N25" s="52" t="s">
        <v>94</v>
      </c>
      <c r="O25" s="52">
        <v>5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6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6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0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-14</v>
      </c>
      <c r="BA25" s="88"/>
      <c r="BB25" s="85"/>
      <c r="BC25" s="86"/>
      <c r="BD25" s="98"/>
      <c r="BE25" s="111"/>
      <c r="BF25" s="90"/>
    </row>
    <row r="26" spans="1:58" ht="14.25" customHeight="1" x14ac:dyDescent="0.2">
      <c r="A26" s="8" t="s">
        <v>54</v>
      </c>
      <c r="B26" s="59">
        <v>0</v>
      </c>
      <c r="C26" s="63">
        <v>0</v>
      </c>
      <c r="D26" s="29"/>
      <c r="E26" s="45"/>
      <c r="F26" s="29"/>
      <c r="G26" s="59">
        <v>2</v>
      </c>
      <c r="H26" s="63">
        <v>0</v>
      </c>
      <c r="I26" s="29"/>
      <c r="J26" s="45"/>
      <c r="K26" s="29"/>
      <c r="L26" s="59">
        <v>2</v>
      </c>
      <c r="M26" s="63">
        <v>0</v>
      </c>
      <c r="N26" s="29"/>
      <c r="O26" s="45"/>
      <c r="P26" s="29"/>
      <c r="Q26" s="59">
        <v>2</v>
      </c>
      <c r="R26" s="63">
        <v>0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 x14ac:dyDescent="0.2">
      <c r="A27" s="8" t="s">
        <v>105</v>
      </c>
      <c r="B27" s="28"/>
      <c r="C27" s="46">
        <f>AN6</f>
        <v>2</v>
      </c>
      <c r="D27" s="46" t="s">
        <v>28</v>
      </c>
      <c r="E27" s="46">
        <f>AL6</f>
        <v>2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8</v>
      </c>
      <c r="AV27" s="35">
        <f>+C26+H26+M26+R26+W26+AB26+AG26+AL26+AQ26</f>
        <v>1</v>
      </c>
      <c r="AW27" s="36">
        <f>+AU27+AV27</f>
        <v>9</v>
      </c>
      <c r="AX27" s="35">
        <f>+C27+H27+M27+R27+W27+AB27+AG27+AL27+AQ27</f>
        <v>5</v>
      </c>
      <c r="AY27" s="35" t="s">
        <v>31</v>
      </c>
      <c r="AZ27" s="35">
        <f>+E27+J27+O27+T27+Y27+AD27+AI27+AN27+AS27</f>
        <v>11</v>
      </c>
      <c r="BA27" s="133">
        <f>+C28+H28+M28+R28+W28+AB28+AG28+AL28+AQ28</f>
        <v>10</v>
      </c>
      <c r="BB27" s="35" t="s">
        <v>31</v>
      </c>
      <c r="BC27" s="36">
        <f>+E28+J28+O28+T28+Y28+AD28+AI28+AN28+AS28</f>
        <v>24</v>
      </c>
      <c r="BD27" s="83">
        <f>IF(BC27=0,"10.000",BA27/(BA27+BC27)*10)</f>
        <v>2.9411764705882355</v>
      </c>
      <c r="BE27" s="105">
        <f>RANK(BF27,$BF$6:$BF$30)</f>
        <v>8</v>
      </c>
      <c r="BF27" s="38">
        <f>AW27*1000+AV27*100+AZ28*10+BD27</f>
        <v>9042.9411764705874</v>
      </c>
    </row>
    <row r="28" spans="1:58" ht="14.25" customHeight="1" x14ac:dyDescent="0.2">
      <c r="A28" s="39"/>
      <c r="B28" s="40" t="s">
        <v>29</v>
      </c>
      <c r="C28" s="52">
        <v>2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5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-6</v>
      </c>
      <c r="BA28" s="88"/>
      <c r="BB28" s="85"/>
      <c r="BC28" s="86"/>
      <c r="BD28" s="98"/>
      <c r="BE28" s="111"/>
      <c r="BF28" s="90"/>
    </row>
    <row r="29" spans="1:58" ht="14.25" customHeight="1" x14ac:dyDescent="0.2">
      <c r="A29" s="8" t="s">
        <v>76</v>
      </c>
      <c r="B29" s="59">
        <v>1</v>
      </c>
      <c r="C29" s="63">
        <v>0</v>
      </c>
      <c r="D29" s="29"/>
      <c r="E29" s="45"/>
      <c r="F29" s="29"/>
      <c r="G29" s="59">
        <v>1</v>
      </c>
      <c r="H29" s="63">
        <v>0</v>
      </c>
      <c r="I29" s="29"/>
      <c r="J29" s="45"/>
      <c r="K29" s="29"/>
      <c r="L29" s="59">
        <v>2</v>
      </c>
      <c r="M29" s="63">
        <v>0</v>
      </c>
      <c r="N29" s="29"/>
      <c r="O29" s="45"/>
      <c r="P29" s="29"/>
      <c r="Q29" s="59">
        <v>2</v>
      </c>
      <c r="R29" s="63">
        <v>0</v>
      </c>
      <c r="S29" s="29"/>
      <c r="T29" s="45"/>
      <c r="U29" s="29"/>
      <c r="V29" s="59">
        <v>2</v>
      </c>
      <c r="W29" s="63">
        <v>0</v>
      </c>
      <c r="X29" s="29"/>
      <c r="Y29" s="45"/>
      <c r="Z29" s="29"/>
      <c r="AA29" s="59"/>
      <c r="AB29" s="63"/>
      <c r="AC29" s="43"/>
      <c r="AD29" s="43"/>
      <c r="AE29" s="43"/>
      <c r="AF29" s="61">
        <v>1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 x14ac:dyDescent="0.2">
      <c r="A30" s="8" t="s">
        <v>120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3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9</v>
      </c>
      <c r="AV30" s="35">
        <f>+C29+H29+M29+R29+W29+AB29+AG29+AL29+AQ29</f>
        <v>1</v>
      </c>
      <c r="AW30" s="36">
        <f>+AU30+AV30</f>
        <v>10</v>
      </c>
      <c r="AX30" s="35">
        <f>+C30+H30+M30+R30+W30+AB30+AG30+AL30+AQ30</f>
        <v>3</v>
      </c>
      <c r="AY30" s="35" t="s">
        <v>31</v>
      </c>
      <c r="AZ30" s="35">
        <f>+E30+J30+O30+T30+Y30+AD30+AI30+AN30+AS30</f>
        <v>15</v>
      </c>
      <c r="BA30" s="37">
        <f>+C31+H31+M31+R31+W31+AB31+AG31+AL31+AQ31</f>
        <v>10</v>
      </c>
      <c r="BB30" s="35" t="s">
        <v>31</v>
      </c>
      <c r="BC30" s="36">
        <f>+E31+J31+O31+T31+Y31+AD31+AI31+AN31+AS31</f>
        <v>30</v>
      </c>
      <c r="BD30" s="83">
        <f>IF(BC30=0,"10.000",BA30/(BA30+BC30)*10)</f>
        <v>2.5</v>
      </c>
      <c r="BE30" s="105">
        <f>RANK(BF30,$BF$6:$BF$30)</f>
        <v>6</v>
      </c>
      <c r="BF30" s="38">
        <f>AW30*1000+AV30*100+AZ31*10+BD30</f>
        <v>9982.5</v>
      </c>
    </row>
    <row r="31" spans="1:58" ht="14.25" customHeight="1" thickBot="1" x14ac:dyDescent="0.2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1</v>
      </c>
      <c r="N31" s="101" t="s">
        <v>28</v>
      </c>
      <c r="O31" s="101">
        <f>AQ13</f>
        <v>6</v>
      </c>
      <c r="P31" s="101" t="s">
        <v>30</v>
      </c>
      <c r="Q31" s="119" t="s">
        <v>29</v>
      </c>
      <c r="R31" s="101">
        <f>AS16</f>
        <v>3</v>
      </c>
      <c r="S31" s="101" t="s">
        <v>28</v>
      </c>
      <c r="T31" s="101">
        <f>AQ16</f>
        <v>6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6</v>
      </c>
      <c r="Z31" s="101" t="s">
        <v>30</v>
      </c>
      <c r="AA31" s="119" t="s">
        <v>29</v>
      </c>
      <c r="AB31" s="101"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-12</v>
      </c>
      <c r="BA31" s="124"/>
      <c r="BB31" s="121"/>
      <c r="BC31" s="125"/>
      <c r="BD31" s="20"/>
      <c r="BE31" s="126"/>
      <c r="BF31" s="25"/>
    </row>
    <row r="32" spans="1:58" ht="14.25" customHeight="1" x14ac:dyDescent="0.15">
      <c r="BA32" s="4"/>
    </row>
    <row r="33" spans="1:53" ht="14.25" customHeight="1" x14ac:dyDescent="0.15">
      <c r="A33" s="140"/>
      <c r="C33" s="70" t="s">
        <v>23</v>
      </c>
      <c r="AN33">
        <v>0</v>
      </c>
      <c r="BA33" s="4"/>
    </row>
    <row r="34" spans="1:53" ht="14.25" customHeight="1" x14ac:dyDescent="0.15">
      <c r="A34" s="141"/>
      <c r="BA34" s="4"/>
    </row>
    <row r="35" spans="1:53" ht="14.25" customHeight="1" x14ac:dyDescent="0.15">
      <c r="A35" s="142"/>
      <c r="C35" s="70" t="s">
        <v>24</v>
      </c>
      <c r="BA35" s="4"/>
    </row>
    <row r="36" spans="1:53" ht="14.25" customHeight="1" x14ac:dyDescent="0.15">
      <c r="BA36" s="4"/>
    </row>
    <row r="37" spans="1:53" ht="14.25" customHeight="1" x14ac:dyDescent="0.15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 x14ac:dyDescent="0.2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 x14ac:dyDescent="0.15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 x14ac:dyDescent="0.2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 x14ac:dyDescent="0.15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 x14ac:dyDescent="0.2">
      <c r="A6" s="8" t="s">
        <v>41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 x14ac:dyDescent="0.2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 x14ac:dyDescent="0.2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 x14ac:dyDescent="0.2">
      <c r="A9" s="8" t="s">
        <v>46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 x14ac:dyDescent="0.2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 x14ac:dyDescent="0.2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 x14ac:dyDescent="0.2">
      <c r="A12" s="8" t="s">
        <v>47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 x14ac:dyDescent="0.2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 x14ac:dyDescent="0.2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 x14ac:dyDescent="0.2">
      <c r="A15" s="8" t="s">
        <v>48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 x14ac:dyDescent="0.2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 x14ac:dyDescent="0.2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 x14ac:dyDescent="0.2">
      <c r="A18" s="8" t="s">
        <v>49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 x14ac:dyDescent="0.2">
      <c r="A19" s="113" t="s">
        <v>50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 x14ac:dyDescent="0.2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 x14ac:dyDescent="0.2">
      <c r="A21" s="8" t="s">
        <v>51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 x14ac:dyDescent="0.2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 x14ac:dyDescent="0.2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 x14ac:dyDescent="0.2">
      <c r="A24" s="8" t="s">
        <v>53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 x14ac:dyDescent="0.2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 x14ac:dyDescent="0.2">
      <c r="A26" s="8" t="s">
        <v>54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 x14ac:dyDescent="0.2">
      <c r="A27" s="8" t="s">
        <v>55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 x14ac:dyDescent="0.2">
      <c r="A28" s="39" t="s">
        <v>56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 x14ac:dyDescent="0.2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 x14ac:dyDescent="0.2">
      <c r="A30" s="8" t="s">
        <v>57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 x14ac:dyDescent="0.2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 x14ac:dyDescent="0.2">
      <c r="A32" s="8" t="s">
        <v>37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 x14ac:dyDescent="0.2">
      <c r="A33" s="8" t="s">
        <v>58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 x14ac:dyDescent="0.2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 x14ac:dyDescent="0.15">
      <c r="BF35" s="4"/>
    </row>
    <row r="36" spans="1:63" ht="14.25" customHeight="1" x14ac:dyDescent="0.15">
      <c r="A36" s="62"/>
      <c r="C36" s="70" t="s">
        <v>23</v>
      </c>
      <c r="BF36" s="4"/>
    </row>
    <row r="37" spans="1:63" ht="14.25" customHeight="1" x14ac:dyDescent="0.15">
      <c r="A37" s="1"/>
      <c r="BF37" s="4"/>
    </row>
    <row r="38" spans="1:63" ht="14.25" customHeight="1" x14ac:dyDescent="0.15">
      <c r="A38" s="66"/>
      <c r="C38" s="70" t="s">
        <v>24</v>
      </c>
      <c r="BF38" s="4"/>
      <c r="BG38" t="s">
        <v>59</v>
      </c>
    </row>
    <row r="39" spans="1:63" ht="14.25" customHeight="1" x14ac:dyDescent="0.15">
      <c r="BF39" s="4"/>
    </row>
    <row r="40" spans="1:63" ht="14.25" customHeight="1" x14ac:dyDescent="0.15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➀部</vt:lpstr>
      <vt:lpstr>２部</vt:lpstr>
      <vt:lpstr>３部</vt:lpstr>
      <vt:lpstr>４部</vt:lpstr>
      <vt:lpstr>５部</vt:lpstr>
      <vt:lpstr>６部</vt:lpstr>
      <vt:lpstr>７部</vt:lpstr>
      <vt:lpstr>８部</vt:lpstr>
      <vt:lpstr>10チーム様式</vt:lpstr>
      <vt:lpstr>９チーム様式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michi</cp:lastModifiedBy>
  <cp:lastPrinted>2022-12-04T01:05:14Z</cp:lastPrinted>
  <dcterms:created xsi:type="dcterms:W3CDTF">1998-03-30T00:42:14Z</dcterms:created>
  <dcterms:modified xsi:type="dcterms:W3CDTF">2022-12-04T01:06:12Z</dcterms:modified>
</cp:coreProperties>
</file>