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xr:revisionPtr revIDLastSave="0" documentId="8_{0FAC1C01-FC6B-4BD7-BC61-7492381326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女子１部" sheetId="35" r:id="rId1"/>
    <sheet name="女子２部" sheetId="36" r:id="rId2"/>
    <sheet name="女子３部" sheetId="5" r:id="rId3"/>
    <sheet name="9チーム様式" sheetId="6" r:id="rId4"/>
    <sheet name="10チーム様式" sheetId="21" r:id="rId5"/>
  </sheets>
  <definedNames>
    <definedName name="_xlnm.Print_Area" localSheetId="4">'10チーム様式'!$A$1:$BK$34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15" i="5" l="1"/>
  <c r="C21" i="35" l="1"/>
  <c r="C22" i="35"/>
  <c r="AP26" i="36" l="1"/>
  <c r="AI26" i="36"/>
  <c r="AG26" i="36"/>
  <c r="AD26" i="36"/>
  <c r="AB26" i="36"/>
  <c r="Y26" i="36"/>
  <c r="W26" i="36"/>
  <c r="T26" i="36"/>
  <c r="R26" i="36"/>
  <c r="O26" i="36"/>
  <c r="M26" i="36"/>
  <c r="J26" i="36"/>
  <c r="H26" i="36"/>
  <c r="E26" i="36"/>
  <c r="C26" i="36"/>
  <c r="AD25" i="36"/>
  <c r="AB25" i="36"/>
  <c r="Y25" i="36"/>
  <c r="W25" i="36"/>
  <c r="T25" i="36"/>
  <c r="R25" i="36"/>
  <c r="O25" i="36"/>
  <c r="M25" i="36"/>
  <c r="J25" i="36"/>
  <c r="H25" i="36"/>
  <c r="E25" i="36"/>
  <c r="C25" i="36"/>
  <c r="AQ24" i="36" s="1"/>
  <c r="AS24" i="36"/>
  <c r="AT24" i="36" s="1"/>
  <c r="AL24" i="36"/>
  <c r="AK24" i="36"/>
  <c r="AM24" i="36" s="1"/>
  <c r="AD24" i="36"/>
  <c r="AB24" i="36"/>
  <c r="Y24" i="36"/>
  <c r="W24" i="36"/>
  <c r="T24" i="36"/>
  <c r="R24" i="36"/>
  <c r="O24" i="36"/>
  <c r="M24" i="36"/>
  <c r="J24" i="36"/>
  <c r="H24" i="36"/>
  <c r="E24" i="36"/>
  <c r="AP24" i="36" s="1"/>
  <c r="C24" i="36"/>
  <c r="AN24" i="36" s="1"/>
  <c r="AP25" i="36" s="1"/>
  <c r="Y22" i="36"/>
  <c r="W22" i="36"/>
  <c r="T22" i="36"/>
  <c r="R22" i="36"/>
  <c r="O22" i="36"/>
  <c r="M22" i="36"/>
  <c r="J22" i="36"/>
  <c r="H22" i="36"/>
  <c r="E22" i="36"/>
  <c r="AS21" i="36" s="1"/>
  <c r="AT21" i="36" s="1"/>
  <c r="C22" i="36"/>
  <c r="AQ21" i="36"/>
  <c r="AL21" i="36"/>
  <c r="AK21" i="36"/>
  <c r="AM21" i="36" s="1"/>
  <c r="Y21" i="36"/>
  <c r="W21" i="36"/>
  <c r="T21" i="36"/>
  <c r="R21" i="36"/>
  <c r="O21" i="36"/>
  <c r="M21" i="36"/>
  <c r="J21" i="36"/>
  <c r="H21" i="36"/>
  <c r="E21" i="36"/>
  <c r="AP21" i="36" s="1"/>
  <c r="C21" i="36"/>
  <c r="AN21" i="36" s="1"/>
  <c r="T19" i="36"/>
  <c r="R19" i="36"/>
  <c r="O19" i="36"/>
  <c r="M19" i="36"/>
  <c r="J19" i="36"/>
  <c r="E19" i="36"/>
  <c r="C19" i="36"/>
  <c r="AQ18" i="36" s="1"/>
  <c r="AL18" i="36"/>
  <c r="AK18" i="36"/>
  <c r="AM18" i="36" s="1"/>
  <c r="T18" i="36"/>
  <c r="R18" i="36"/>
  <c r="O18" i="36"/>
  <c r="M18" i="36"/>
  <c r="J18" i="36"/>
  <c r="H18" i="36"/>
  <c r="E18" i="36"/>
  <c r="AP18" i="36" s="1"/>
  <c r="C18" i="36"/>
  <c r="AN18" i="36" s="1"/>
  <c r="O16" i="36"/>
  <c r="M16" i="36"/>
  <c r="J16" i="36"/>
  <c r="H16" i="36"/>
  <c r="E16" i="36"/>
  <c r="AS15" i="36" s="1"/>
  <c r="C16" i="36"/>
  <c r="AQ15" i="36"/>
  <c r="AL15" i="36"/>
  <c r="AK15" i="36"/>
  <c r="O15" i="36"/>
  <c r="M15" i="36"/>
  <c r="J15" i="36"/>
  <c r="H15" i="36"/>
  <c r="E15" i="36"/>
  <c r="AP15" i="36" s="1"/>
  <c r="C15" i="36"/>
  <c r="AN15" i="36" s="1"/>
  <c r="J13" i="36"/>
  <c r="H13" i="36"/>
  <c r="E13" i="36"/>
  <c r="C13" i="36"/>
  <c r="AQ12" i="36" s="1"/>
  <c r="AS12" i="36"/>
  <c r="AT12" i="36" s="1"/>
  <c r="AL12" i="36"/>
  <c r="AK12" i="36"/>
  <c r="AM12" i="36" s="1"/>
  <c r="J12" i="36"/>
  <c r="H12" i="36"/>
  <c r="E12" i="36"/>
  <c r="AP12" i="36" s="1"/>
  <c r="C12" i="36"/>
  <c r="AN12" i="36" s="1"/>
  <c r="AP13" i="36" s="1"/>
  <c r="E10" i="36"/>
  <c r="AS9" i="36" s="1"/>
  <c r="C10" i="36"/>
  <c r="AQ9" i="36"/>
  <c r="AL9" i="36"/>
  <c r="AK9" i="36"/>
  <c r="E9" i="36"/>
  <c r="AP9" i="36" s="1"/>
  <c r="C9" i="36"/>
  <c r="AN9" i="36" s="1"/>
  <c r="AS6" i="36"/>
  <c r="AQ6" i="36"/>
  <c r="AP6" i="36"/>
  <c r="AN6" i="36"/>
  <c r="AL6" i="36"/>
  <c r="AK6" i="36"/>
  <c r="AP26" i="35"/>
  <c r="AI26" i="35"/>
  <c r="AG26" i="35"/>
  <c r="AD26" i="35"/>
  <c r="AB26" i="35"/>
  <c r="Y26" i="35"/>
  <c r="W26" i="35"/>
  <c r="T26" i="35"/>
  <c r="R26" i="35"/>
  <c r="O26" i="35"/>
  <c r="M26" i="35"/>
  <c r="J26" i="35"/>
  <c r="H26" i="35"/>
  <c r="E26" i="35"/>
  <c r="C26" i="35"/>
  <c r="AD25" i="35"/>
  <c r="AB25" i="35"/>
  <c r="Y25" i="35"/>
  <c r="W25" i="35"/>
  <c r="T25" i="35"/>
  <c r="R25" i="35"/>
  <c r="O25" i="35"/>
  <c r="M25" i="35"/>
  <c r="J25" i="35"/>
  <c r="H25" i="35"/>
  <c r="E25" i="35"/>
  <c r="C25" i="35"/>
  <c r="AL24" i="35"/>
  <c r="AK24" i="35"/>
  <c r="AD24" i="35"/>
  <c r="AB24" i="35"/>
  <c r="Y24" i="35"/>
  <c r="W24" i="35"/>
  <c r="T24" i="35"/>
  <c r="R24" i="35"/>
  <c r="O24" i="35"/>
  <c r="M24" i="35"/>
  <c r="J24" i="35"/>
  <c r="H24" i="35"/>
  <c r="E24" i="35"/>
  <c r="C24" i="35"/>
  <c r="Y22" i="35"/>
  <c r="W22" i="35"/>
  <c r="T22" i="35"/>
  <c r="R22" i="35"/>
  <c r="O22" i="35"/>
  <c r="M22" i="35"/>
  <c r="J22" i="35"/>
  <c r="H22" i="35"/>
  <c r="E22" i="35"/>
  <c r="AL21" i="35"/>
  <c r="AK21" i="35"/>
  <c r="Y21" i="35"/>
  <c r="W21" i="35"/>
  <c r="T21" i="35"/>
  <c r="R21" i="35"/>
  <c r="O21" i="35"/>
  <c r="M21" i="35"/>
  <c r="J21" i="35"/>
  <c r="H21" i="35"/>
  <c r="E21" i="35"/>
  <c r="T19" i="35"/>
  <c r="R19" i="35"/>
  <c r="O19" i="35"/>
  <c r="M19" i="35"/>
  <c r="J19" i="35"/>
  <c r="H19" i="35"/>
  <c r="E19" i="35"/>
  <c r="C19" i="35"/>
  <c r="AL18" i="35"/>
  <c r="AK18" i="35"/>
  <c r="T18" i="35"/>
  <c r="R18" i="35"/>
  <c r="O18" i="35"/>
  <c r="M18" i="35"/>
  <c r="J18" i="35"/>
  <c r="H18" i="35"/>
  <c r="E18" i="35"/>
  <c r="C18" i="35"/>
  <c r="O16" i="35"/>
  <c r="M16" i="35"/>
  <c r="J16" i="35"/>
  <c r="H16" i="35"/>
  <c r="E16" i="35"/>
  <c r="C16" i="35"/>
  <c r="AQ15" i="35"/>
  <c r="AL15" i="35"/>
  <c r="AK15" i="35"/>
  <c r="O15" i="35"/>
  <c r="M15" i="35"/>
  <c r="J15" i="35"/>
  <c r="H15" i="35"/>
  <c r="E15" i="35"/>
  <c r="C15" i="35"/>
  <c r="AN15" i="35" s="1"/>
  <c r="H13" i="35"/>
  <c r="E13" i="35"/>
  <c r="C13" i="35"/>
  <c r="AS12" i="35"/>
  <c r="AL12" i="35"/>
  <c r="AK12" i="35"/>
  <c r="H12" i="35"/>
  <c r="E12" i="35"/>
  <c r="AP12" i="35" s="1"/>
  <c r="C12" i="35"/>
  <c r="E10" i="35"/>
  <c r="AS9" i="35" s="1"/>
  <c r="C10" i="35"/>
  <c r="AQ9" i="35" s="1"/>
  <c r="AL9" i="35"/>
  <c r="AK9" i="35"/>
  <c r="E9" i="35"/>
  <c r="AP9" i="35" s="1"/>
  <c r="C9" i="35"/>
  <c r="AN9" i="35" s="1"/>
  <c r="AS6" i="35"/>
  <c r="AQ6" i="35"/>
  <c r="AP6" i="35"/>
  <c r="AN6" i="35"/>
  <c r="AL6" i="35"/>
  <c r="AK6" i="35"/>
  <c r="AL24" i="5"/>
  <c r="AK24" i="5"/>
  <c r="AL21" i="5"/>
  <c r="AK21" i="5"/>
  <c r="AL18" i="5"/>
  <c r="AK15" i="5"/>
  <c r="AK18" i="5"/>
  <c r="AL12" i="5"/>
  <c r="AK12" i="5"/>
  <c r="AL9" i="5"/>
  <c r="AK9" i="5"/>
  <c r="AQ6" i="5"/>
  <c r="AS6" i="5"/>
  <c r="AP6" i="5"/>
  <c r="AN6" i="5"/>
  <c r="AL6" i="5"/>
  <c r="AK6" i="5"/>
  <c r="AT6" i="36" l="1"/>
  <c r="AS18" i="35"/>
  <c r="AT9" i="36"/>
  <c r="AT15" i="36"/>
  <c r="AS18" i="36"/>
  <c r="AM24" i="35"/>
  <c r="AM21" i="35"/>
  <c r="AQ12" i="35"/>
  <c r="AP15" i="35"/>
  <c r="AP16" i="35" s="1"/>
  <c r="AQ18" i="35"/>
  <c r="AN21" i="35"/>
  <c r="AQ21" i="35"/>
  <c r="AQ24" i="35"/>
  <c r="AT18" i="35"/>
  <c r="AM18" i="35"/>
  <c r="AM15" i="35"/>
  <c r="AS15" i="35"/>
  <c r="AT15" i="35" s="1"/>
  <c r="AP21" i="35"/>
  <c r="AS21" i="35"/>
  <c r="AM12" i="35"/>
  <c r="AN24" i="35"/>
  <c r="AS24" i="35"/>
  <c r="AP24" i="35"/>
  <c r="AT9" i="35"/>
  <c r="AN18" i="35"/>
  <c r="AP18" i="35"/>
  <c r="AN12" i="35"/>
  <c r="AP13" i="35" s="1"/>
  <c r="AT12" i="35"/>
  <c r="AM9" i="35"/>
  <c r="AT24" i="35"/>
  <c r="AT6" i="35"/>
  <c r="AP7" i="35"/>
  <c r="AM6" i="35"/>
  <c r="AT18" i="36"/>
  <c r="AM15" i="36"/>
  <c r="AM9" i="36"/>
  <c r="AM6" i="36"/>
  <c r="AP7" i="36"/>
  <c r="AP19" i="36"/>
  <c r="AV6" i="36"/>
  <c r="AP10" i="36"/>
  <c r="AV9" i="36" s="1"/>
  <c r="AV12" i="36"/>
  <c r="AP16" i="36"/>
  <c r="AV15" i="36" s="1"/>
  <c r="AV18" i="36"/>
  <c r="AP22" i="36"/>
  <c r="AV21" i="36" s="1"/>
  <c r="AV24" i="36"/>
  <c r="AP10" i="35"/>
  <c r="AZ6" i="2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AP22" i="35"/>
  <c r="AP19" i="35"/>
  <c r="AV18" i="35" s="1"/>
  <c r="AP25" i="35"/>
  <c r="AT21" i="35"/>
  <c r="AV15" i="35"/>
  <c r="AV24" i="35"/>
  <c r="AV12" i="35"/>
  <c r="AV9" i="35"/>
  <c r="AV6" i="35"/>
  <c r="AU15" i="36"/>
  <c r="AU24" i="36"/>
  <c r="AU21" i="36"/>
  <c r="AU12" i="36"/>
  <c r="AU9" i="36"/>
  <c r="AU18" i="36"/>
  <c r="AU6" i="36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AV21" i="35" l="1"/>
  <c r="AU6" i="35" s="1"/>
  <c r="BK6" i="21"/>
  <c r="BJ27" i="21"/>
  <c r="BJ12" i="21"/>
  <c r="BJ30" i="21"/>
  <c r="BJ18" i="21"/>
  <c r="BJ6" i="21"/>
  <c r="BJ9" i="21"/>
  <c r="BJ33" i="21"/>
  <c r="BJ21" i="21"/>
  <c r="BJ15" i="21"/>
  <c r="BJ24" i="21"/>
  <c r="AU12" i="35" l="1"/>
  <c r="AU15" i="35"/>
  <c r="AU9" i="35"/>
  <c r="AU24" i="35"/>
  <c r="AU18" i="35"/>
  <c r="AU21" i="35"/>
  <c r="Y27" i="6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T6" i="5"/>
  <c r="E12" i="5"/>
  <c r="E15" i="5"/>
  <c r="J15" i="5"/>
  <c r="C15" i="5"/>
  <c r="H15" i="5"/>
  <c r="E16" i="5"/>
  <c r="J16" i="5"/>
  <c r="C16" i="5"/>
  <c r="H16" i="5"/>
  <c r="E18" i="5"/>
  <c r="J18" i="5"/>
  <c r="O18" i="5"/>
  <c r="C18" i="5"/>
  <c r="H18" i="5"/>
  <c r="M18" i="5"/>
  <c r="E19" i="5"/>
  <c r="J19" i="5"/>
  <c r="O19" i="5"/>
  <c r="H21" i="5"/>
  <c r="M21" i="5"/>
  <c r="R21" i="5"/>
  <c r="J21" i="5"/>
  <c r="O21" i="5"/>
  <c r="T21" i="5"/>
  <c r="H22" i="5"/>
  <c r="M22" i="5"/>
  <c r="R22" i="5"/>
  <c r="E22" i="5"/>
  <c r="J22" i="5"/>
  <c r="O22" i="5"/>
  <c r="T22" i="5"/>
  <c r="J26" i="5"/>
  <c r="O26" i="5"/>
  <c r="T26" i="5"/>
  <c r="Y26" i="5"/>
  <c r="AD26" i="5"/>
  <c r="C24" i="5"/>
  <c r="H24" i="5"/>
  <c r="M24" i="5"/>
  <c r="W24" i="5"/>
  <c r="E24" i="5"/>
  <c r="J24" i="5"/>
  <c r="O24" i="5"/>
  <c r="T24" i="5"/>
  <c r="Y24" i="5"/>
  <c r="C25" i="5"/>
  <c r="H25" i="5"/>
  <c r="M25" i="5"/>
  <c r="W25" i="5"/>
  <c r="E25" i="5"/>
  <c r="J25" i="5"/>
  <c r="O25" i="5"/>
  <c r="Y25" i="5"/>
  <c r="C9" i="5"/>
  <c r="AN9" i="5" s="1"/>
  <c r="E9" i="5"/>
  <c r="AP9" i="5" s="1"/>
  <c r="C10" i="5"/>
  <c r="AQ9" i="5" s="1"/>
  <c r="E10" i="5"/>
  <c r="H12" i="5"/>
  <c r="J12" i="5"/>
  <c r="H13" i="5"/>
  <c r="J13" i="5"/>
  <c r="M15" i="5"/>
  <c r="O15" i="5"/>
  <c r="M16" i="5"/>
  <c r="O16" i="5"/>
  <c r="R18" i="5"/>
  <c r="T18" i="5"/>
  <c r="C19" i="5"/>
  <c r="H19" i="5"/>
  <c r="M19" i="5"/>
  <c r="R19" i="5"/>
  <c r="T19" i="5"/>
  <c r="W21" i="5"/>
  <c r="Y21" i="5"/>
  <c r="W22" i="5"/>
  <c r="Y22" i="5"/>
  <c r="AB24" i="5"/>
  <c r="AD24" i="5"/>
  <c r="AB25" i="5"/>
  <c r="AD25" i="5"/>
  <c r="H26" i="5"/>
  <c r="M26" i="5"/>
  <c r="R26" i="5"/>
  <c r="W26" i="5"/>
  <c r="AB26" i="5"/>
  <c r="C26" i="5"/>
  <c r="E26" i="5"/>
  <c r="AG26" i="5"/>
  <c r="AI26" i="5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AQ18" i="5" l="1"/>
  <c r="AS9" i="5"/>
  <c r="AT9" i="5" s="1"/>
  <c r="AS24" i="5"/>
  <c r="AQ24" i="5"/>
  <c r="AP24" i="5"/>
  <c r="AN24" i="5"/>
  <c r="AS21" i="5"/>
  <c r="AQ21" i="5"/>
  <c r="AP21" i="5"/>
  <c r="AN21" i="5"/>
  <c r="AS18" i="5"/>
  <c r="AN18" i="5"/>
  <c r="AP18" i="5"/>
  <c r="AQ15" i="5"/>
  <c r="AS15" i="5"/>
  <c r="AN15" i="5"/>
  <c r="AP15" i="5"/>
  <c r="AQ12" i="5"/>
  <c r="AS12" i="5"/>
  <c r="AN12" i="5"/>
  <c r="AP12" i="5"/>
  <c r="AP13" i="5" s="1"/>
  <c r="BC30" i="6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AM9" i="5"/>
  <c r="AP10" i="5"/>
  <c r="AM21" i="5"/>
  <c r="AM18" i="5"/>
  <c r="AM15" i="5"/>
  <c r="AP7" i="5"/>
  <c r="AP26" i="5"/>
  <c r="AM24" i="5"/>
  <c r="AM12" i="5"/>
  <c r="AM6" i="5"/>
  <c r="BF30" i="6"/>
  <c r="BF18" i="6"/>
  <c r="BF15" i="6"/>
  <c r="BF27" i="6"/>
  <c r="AZ10" i="6"/>
  <c r="BF21" i="6"/>
  <c r="BF12" i="6"/>
  <c r="BF9" i="6"/>
  <c r="BE9" i="6" s="1"/>
  <c r="AT12" i="5" l="1"/>
  <c r="AT15" i="5"/>
  <c r="AT18" i="5"/>
  <c r="AP16" i="5"/>
  <c r="AV15" i="5" s="1"/>
  <c r="AT24" i="5"/>
  <c r="AT21" i="5"/>
  <c r="AV6" i="5"/>
  <c r="AP19" i="5"/>
  <c r="AV18" i="5" s="1"/>
  <c r="AV12" i="5"/>
  <c r="AV9" i="5"/>
  <c r="AP22" i="5"/>
  <c r="AP25" i="5"/>
  <c r="BE21" i="6"/>
  <c r="BE27" i="6"/>
  <c r="BE24" i="6"/>
  <c r="BE18" i="6"/>
  <c r="BE12" i="6"/>
  <c r="BE6" i="6"/>
  <c r="BE15" i="6"/>
  <c r="BE30" i="6"/>
  <c r="AV24" i="5" l="1"/>
  <c r="AV21" i="5"/>
  <c r="AU15" i="5" l="1"/>
  <c r="AU9" i="5"/>
  <c r="AU24" i="5"/>
  <c r="AU18" i="5"/>
  <c r="AU12" i="5"/>
  <c r="AU6" i="5"/>
  <c r="AU21" i="5"/>
</calcChain>
</file>

<file path=xl/sharedStrings.xml><?xml version="1.0" encoding="utf-8"?>
<sst xmlns="http://schemas.openxmlformats.org/spreadsheetml/2006/main" count="1607" uniqueCount="139">
  <si>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</si>
  <si>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</si>
  <si>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</si>
  <si>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</si>
  <si>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</si>
  <si>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</si>
  <si>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</si>
  <si>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</si>
  <si>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</si>
  <si>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</si>
  <si>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</si>
  <si>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</si>
  <si>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</si>
  <si>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</si>
  <si>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</si>
  <si>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</si>
  <si>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</si>
  <si>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</si>
  <si>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</si>
  <si>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</si>
  <si>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</si>
  <si>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</si>
  <si>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</si>
  <si>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</si>
  <si>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</si>
  <si>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</si>
  <si>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</si>
  <si>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</si>
  <si>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</si>
  <si>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</si>
  <si>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</si>
  <si>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</si>
  <si>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</si>
  <si>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</si>
  <si>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</si>
  <si>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</si>
  <si>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</si>
  <si>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</si>
  <si>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</si>
  <si>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</si>
  <si>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</si>
  <si>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</si>
  <si>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</si>
  <si>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</si>
  <si>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</si>
  <si>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</si>
  <si>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</si>
  <si>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</si>
  <si>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</si>
  <si>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Ｃ</t>
    <phoneticPr fontId="2"/>
  </si>
  <si>
    <t>Ｄ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</si>
  <si>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</si>
  <si>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</si>
  <si>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</si>
  <si>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</si>
  <si>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Ｇ</t>
    <phoneticPr fontId="2"/>
  </si>
  <si>
    <t>バドミントンクラブ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</si>
  <si>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</si>
  <si>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</si>
  <si>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</si>
  <si>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</si>
  <si>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</si>
  <si>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</si>
  <si>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</si>
  <si>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</si>
  <si>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</si>
  <si>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</si>
  <si>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</si>
  <si>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</si>
  <si>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</si>
  <si>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</si>
  <si>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</si>
  <si>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</si>
  <si>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</si>
  <si>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</si>
  <si>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</si>
  <si>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</si>
  <si>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</si>
  <si>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</si>
  <si>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</si>
  <si>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</si>
  <si>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</si>
  <si>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</si>
  <si>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</si>
  <si>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</si>
  <si>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</si>
  <si>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</si>
  <si>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</si>
  <si>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</si>
  <si>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</si>
  <si>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</si>
  <si>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</si>
  <si>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</si>
  <si>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</si>
  <si>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</si>
  <si>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</si>
  <si>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</si>
  <si>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</si>
  <si>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</si>
  <si>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</si>
  <si>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</si>
  <si>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</si>
  <si>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</si>
  <si>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</si>
  <si>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</si>
  <si>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</si>
  <si>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</si>
  <si>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</si>
  <si>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</si>
  <si>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</si>
  <si>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</si>
  <si>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</si>
  <si>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</si>
  <si>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</si>
  <si>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</si>
  <si>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</si>
  <si>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</si>
  <si>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</si>
  <si>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</si>
  <si>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　　　バドクラブ</t>
    <phoneticPr fontId="2"/>
  </si>
  <si>
    <t>大和クラブ</t>
    <rPh sb="0" eb="2">
      <t>ヤマト</t>
    </rPh>
    <phoneticPr fontId="2"/>
  </si>
  <si>
    <t>巨勢バドクラブ</t>
    <rPh sb="0" eb="2">
      <t>コセ</t>
    </rPh>
    <phoneticPr fontId="2"/>
  </si>
  <si>
    <t>シャトラーズ</t>
    <phoneticPr fontId="2"/>
  </si>
  <si>
    <t>令和４年度(第36回)佐賀県バドミントンリーグ  女子３部成績表</t>
    <rPh sb="0" eb="2">
      <t>レイワ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</si>
  <si>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令和４年度(第36回)佐賀県バドミントンリーグ  女子１部成績表</t>
    <rPh sb="0" eb="2">
      <t>レイワ</t>
    </rPh>
    <rPh sb="3" eb="5">
      <t>ネンド</t>
    </rPh>
    <rPh sb="11" eb="13">
      <t>サガ</t>
    </rPh>
    <rPh sb="13" eb="14">
      <t>ケン</t>
    </rPh>
    <rPh sb="25" eb="26">
      <t>オンナ</t>
    </rPh>
    <rPh sb="26" eb="27">
      <t>ダンシ</t>
    </rPh>
    <rPh sb="28" eb="29">
      <t>ブ</t>
    </rPh>
    <rPh sb="29" eb="32">
      <t>セイセキヒョウ</t>
    </rPh>
    <phoneticPr fontId="2"/>
  </si>
  <si>
    <t>令和４年度(第36回)佐賀県バドミントンリーグ  女子２部成績表</t>
    <rPh sb="0" eb="1">
      <t>レイワ</t>
    </rPh>
    <rPh sb="10" eb="12">
      <t>サガ</t>
    </rPh>
    <rPh sb="12" eb="13">
      <t>ケン</t>
    </rPh>
    <rPh sb="24" eb="25">
      <t>オンナ</t>
    </rPh>
    <rPh sb="25" eb="26">
      <t>ダンシ</t>
    </rPh>
    <rPh sb="27" eb="28">
      <t>ブ</t>
    </rPh>
    <rPh sb="28" eb="31">
      <t>セイセキヒョウ</t>
    </rPh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</si>
  <si>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</si>
  <si>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</si>
  <si>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</si>
  <si>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多久クラブ　A</t>
    <rPh sb="0" eb="2">
      <t>タク</t>
    </rPh>
    <phoneticPr fontId="2"/>
  </si>
  <si>
    <t>佐賀大学</t>
    <rPh sb="0" eb="4">
      <t>サガダイガク</t>
    </rPh>
    <phoneticPr fontId="2"/>
  </si>
  <si>
    <t>佐賀女子クラブ</t>
    <rPh sb="0" eb="4">
      <t>サガジョシ</t>
    </rPh>
    <phoneticPr fontId="2"/>
  </si>
  <si>
    <t>TWAM PULS</t>
    <phoneticPr fontId="2"/>
  </si>
  <si>
    <t>嘉瀬クラブ</t>
    <rPh sb="0" eb="2">
      <t>カセ</t>
    </rPh>
    <phoneticPr fontId="2"/>
  </si>
  <si>
    <t>コジコジ</t>
    <phoneticPr fontId="2"/>
  </si>
  <si>
    <t>藤クラブ　A</t>
    <rPh sb="0" eb="1">
      <t>フジ</t>
    </rPh>
    <phoneticPr fontId="2"/>
  </si>
  <si>
    <t>シャトルコックス</t>
    <phoneticPr fontId="2"/>
  </si>
  <si>
    <t>藤クラブ  B</t>
    <rPh sb="0" eb="1">
      <t>フジ</t>
    </rPh>
    <phoneticPr fontId="2"/>
  </si>
  <si>
    <t xml:space="preserve">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</si>
</sst>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179" fontId="3" fillId="0" borderId="13" xfId="0" applyNumberFormat="1" applyFont="1" applyBorder="1"/>
    <xf numFmtId="0" fontId="3" fillId="5" borderId="13" xfId="0" applyFont="1" applyFill="1" applyBorder="1"/>
    <xf numFmtId="178" fontId="3" fillId="0" borderId="14" xfId="0" applyNumberFormat="1" applyFont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0" fontId="7" fillId="5" borderId="13" xfId="0" applyFont="1" applyFill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0" fontId="11" fillId="0" borderId="0" xfId="2" applyBorder="1" applyAlignment="1" applyProtection="1"/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429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71550" y="711200"/>
          <a:ext cx="4667250" cy="3733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575" y="384175"/>
          <a:ext cx="942975" cy="311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971550" y="711200"/>
          <a:ext cx="4667250" cy="3733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5177" name="Line 1">
          <a:extLst>
            <a:ext uri="{FF2B5EF4-FFF2-40B4-BE49-F238E27FC236}">
              <a16:creationId xmlns:a16="http://schemas.microsoft.com/office/drawing/2014/main" id="{00000000-0008-0000-0200-00003914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287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36</xdr:col>
      <xdr:colOff>0</xdr:colOff>
      <xdr:row>26</xdr:row>
      <xdr:rowOff>0</xdr:rowOff>
    </xdr:to>
    <xdr:sp macro="" textlink="">
      <xdr:nvSpPr>
        <xdr:cNvPr id="5178" name="Line 2">
          <a:extLst>
            <a:ext uri="{FF2B5EF4-FFF2-40B4-BE49-F238E27FC236}">
              <a16:creationId xmlns:a16="http://schemas.microsoft.com/office/drawing/2014/main" id="{00000000-0008-0000-0200-00003A140000}"/>
            </a:ext>
          </a:extLst>
        </xdr:cNvPr>
        <xdr:cNvSpPr>
          <a:spLocks noChangeShapeType="1"/>
        </xdr:cNvSpPr>
      </xdr:nvSpPr>
      <xdr:spPr bwMode="auto">
        <a:xfrm>
          <a:off x="1057275" y="723900"/>
          <a:ext cx="571500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2"/>
  <sheetViews>
    <sheetView tabSelected="1" topLeftCell="A4" zoomScale="110" zoomScaleNormal="110" workbookViewId="0">
      <selection activeCell="A32" sqref="A32"/>
    </sheetView>
  </sheetViews>
  <sheetFormatPr defaultRowHeight="13.5" x14ac:dyDescent="0.15"/>
  <cols>
    <col min="1" max="1" width="13.875" customWidth="1"/>
    <col min="2" max="36" width="1.875" customWidth="1"/>
    <col min="37" max="41" width="2.625" customWidth="1"/>
    <col min="42" max="42" width="3.375" customWidth="1"/>
    <col min="43" max="45" width="2.625" customWidth="1"/>
    <col min="46" max="46" width="6.625" customWidth="1"/>
    <col min="47" max="47" width="3.875" customWidth="1"/>
    <col min="48" max="48" width="6.625" customWidth="1"/>
  </cols>
  <sheetData>
    <row r="1" spans="1:4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124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 thickBot="1" x14ac:dyDescent="0.2">
      <c r="A2" s="1"/>
      <c r="B2" s="1"/>
      <c r="C2" s="1"/>
      <c r="D2" s="1"/>
      <c r="E2" s="1"/>
      <c r="AN2" s="1"/>
      <c r="AT2" s="2"/>
      <c r="AU2" s="1"/>
      <c r="AV2" s="1"/>
    </row>
    <row r="3" spans="1:4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16" t="s">
        <v>11</v>
      </c>
      <c r="AV3" s="13" t="s">
        <v>5</v>
      </c>
    </row>
    <row r="4" spans="1:4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17" t="s">
        <v>10</v>
      </c>
      <c r="AV4" s="21"/>
    </row>
    <row r="5" spans="1:4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0</v>
      </c>
      <c r="AC5" s="23"/>
      <c r="AD5" s="23">
        <v>2</v>
      </c>
      <c r="AE5" s="93">
        <v>0</v>
      </c>
      <c r="AF5" s="91">
        <v>2</v>
      </c>
      <c r="AG5" s="92">
        <v>0</v>
      </c>
      <c r="AH5" s="23"/>
      <c r="AI5" s="23"/>
      <c r="AJ5" s="93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16"/>
      <c r="AV5" s="13"/>
    </row>
    <row r="6" spans="1:48" ht="14.25" customHeight="1" x14ac:dyDescent="0.2">
      <c r="A6" s="5" t="s">
        <v>126</v>
      </c>
      <c r="B6" s="24"/>
      <c r="C6" s="25"/>
      <c r="D6" s="25"/>
      <c r="E6" s="25"/>
      <c r="F6" s="25"/>
      <c r="G6" s="24"/>
      <c r="H6" s="84"/>
      <c r="I6" s="84" t="s">
        <v>40</v>
      </c>
      <c r="J6" s="84"/>
      <c r="K6" s="26"/>
      <c r="L6" s="24"/>
      <c r="M6" s="84"/>
      <c r="N6" s="84" t="s">
        <v>40</v>
      </c>
      <c r="O6" s="84"/>
      <c r="P6" s="26"/>
      <c r="Q6" s="24"/>
      <c r="R6" s="84">
        <v>2</v>
      </c>
      <c r="S6" s="84" t="s">
        <v>40</v>
      </c>
      <c r="T6" s="84">
        <v>1</v>
      </c>
      <c r="U6" s="26"/>
      <c r="V6" s="24"/>
      <c r="W6" s="84">
        <v>3</v>
      </c>
      <c r="X6" s="84" t="s">
        <v>40</v>
      </c>
      <c r="Y6" s="84">
        <v>0</v>
      </c>
      <c r="Z6" s="26"/>
      <c r="AA6" s="24"/>
      <c r="AB6" s="84">
        <v>1</v>
      </c>
      <c r="AC6" s="84" t="s">
        <v>40</v>
      </c>
      <c r="AD6" s="84">
        <v>2</v>
      </c>
      <c r="AE6" s="26"/>
      <c r="AF6" s="24"/>
      <c r="AG6" s="84">
        <v>1</v>
      </c>
      <c r="AH6" s="84" t="s">
        <v>40</v>
      </c>
      <c r="AI6" s="84">
        <v>2</v>
      </c>
      <c r="AJ6" s="26"/>
      <c r="AK6" s="30">
        <f>+B5+G5+L5+Q5+V5+AA5+AF5</f>
        <v>8</v>
      </c>
      <c r="AL6" s="31">
        <f>+C5+H5+M5+R5+W5+AB5+AG5</f>
        <v>2</v>
      </c>
      <c r="AM6" s="32">
        <f>+AK6+AL6</f>
        <v>10</v>
      </c>
      <c r="AN6" s="31">
        <f>+C6+H6+M6+R6+W6+AB6+AG6</f>
        <v>7</v>
      </c>
      <c r="AO6" s="31" t="s">
        <v>41</v>
      </c>
      <c r="AP6" s="31">
        <f>+E6+J6+O6+T6+Y6+AD6+AI6</f>
        <v>5</v>
      </c>
      <c r="AQ6" s="33">
        <f>+C7+H7+M7+R7+W7+AB7+AG7</f>
        <v>15</v>
      </c>
      <c r="AR6" s="31" t="s">
        <v>41</v>
      </c>
      <c r="AS6" s="32">
        <f>+E7+J7+O7+T7+Y7+AD7+AI7</f>
        <v>11</v>
      </c>
      <c r="AT6" s="34">
        <f>IF(AS6=0,"10.000",AQ6/(AQ6+AS6)*10)</f>
        <v>5.7692307692307683</v>
      </c>
      <c r="AU6" s="118">
        <f>RANK(AV6,$AV$6:$AV$25)</f>
        <v>3</v>
      </c>
      <c r="AV6" s="35">
        <f>AM6*1000+AL6*100+AP7*10+AT6</f>
        <v>10225.76923076923</v>
      </c>
    </row>
    <row r="7" spans="1:48" ht="14.25" customHeight="1" x14ac:dyDescent="0.2">
      <c r="A7" s="36"/>
      <c r="B7" s="37"/>
      <c r="C7" s="38"/>
      <c r="D7" s="38"/>
      <c r="E7" s="38"/>
      <c r="F7" s="38"/>
      <c r="G7" s="37" t="s">
        <v>42</v>
      </c>
      <c r="H7" s="85"/>
      <c r="I7" s="85" t="s">
        <v>40</v>
      </c>
      <c r="J7" s="85"/>
      <c r="K7" s="39" t="s">
        <v>43</v>
      </c>
      <c r="L7" s="37" t="s">
        <v>42</v>
      </c>
      <c r="M7" s="85"/>
      <c r="N7" s="85" t="s">
        <v>40</v>
      </c>
      <c r="O7" s="85"/>
      <c r="P7" s="39" t="s">
        <v>43</v>
      </c>
      <c r="Q7" s="37" t="s">
        <v>42</v>
      </c>
      <c r="R7" s="85">
        <v>5</v>
      </c>
      <c r="S7" s="85" t="s">
        <v>40</v>
      </c>
      <c r="T7" s="85">
        <v>2</v>
      </c>
      <c r="U7" s="39" t="s">
        <v>43</v>
      </c>
      <c r="V7" s="37" t="s">
        <v>42</v>
      </c>
      <c r="W7" s="85">
        <v>6</v>
      </c>
      <c r="X7" s="85" t="s">
        <v>40</v>
      </c>
      <c r="Y7" s="85">
        <v>0</v>
      </c>
      <c r="Z7" s="39" t="s">
        <v>43</v>
      </c>
      <c r="AA7" s="37" t="s">
        <v>42</v>
      </c>
      <c r="AB7" s="85">
        <v>2</v>
      </c>
      <c r="AC7" s="85" t="s">
        <v>40</v>
      </c>
      <c r="AD7" s="85">
        <v>5</v>
      </c>
      <c r="AE7" s="39" t="s">
        <v>43</v>
      </c>
      <c r="AF7" s="37" t="s">
        <v>42</v>
      </c>
      <c r="AG7" s="85">
        <v>2</v>
      </c>
      <c r="AH7" s="85" t="s">
        <v>40</v>
      </c>
      <c r="AI7" s="85">
        <v>4</v>
      </c>
      <c r="AJ7" s="39" t="s">
        <v>43</v>
      </c>
      <c r="AK7" s="40"/>
      <c r="AL7" s="41"/>
      <c r="AM7" s="42"/>
      <c r="AN7" s="41"/>
      <c r="AO7" s="41"/>
      <c r="AP7" s="43">
        <f>+AN6-AP6</f>
        <v>2</v>
      </c>
      <c r="AQ7" s="44"/>
      <c r="AR7" s="41"/>
      <c r="AS7" s="42"/>
      <c r="AT7" s="45"/>
      <c r="AU7" s="119"/>
      <c r="AV7" s="46"/>
    </row>
    <row r="8" spans="1:48" ht="14.25" customHeight="1" x14ac:dyDescent="0.2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/>
      <c r="R8" s="81"/>
      <c r="S8" s="25"/>
      <c r="T8" s="25"/>
      <c r="U8" s="25"/>
      <c r="V8" s="77">
        <v>2</v>
      </c>
      <c r="W8" s="81">
        <v>0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18"/>
      <c r="AV8" s="35"/>
    </row>
    <row r="9" spans="1:48" ht="14.25" customHeight="1" x14ac:dyDescent="0.2">
      <c r="A9" s="5" t="s">
        <v>127</v>
      </c>
      <c r="B9" s="24"/>
      <c r="C9" s="49">
        <f>J6</f>
        <v>0</v>
      </c>
      <c r="D9" s="25" t="s">
        <v>45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3</v>
      </c>
      <c r="N9" s="84"/>
      <c r="O9" s="84">
        <v>0</v>
      </c>
      <c r="P9" s="25"/>
      <c r="Q9" s="24"/>
      <c r="R9" s="84"/>
      <c r="S9" s="84" t="s">
        <v>45</v>
      </c>
      <c r="T9" s="84"/>
      <c r="U9" s="25"/>
      <c r="V9" s="24"/>
      <c r="W9" s="84">
        <v>1</v>
      </c>
      <c r="X9" s="84" t="s">
        <v>45</v>
      </c>
      <c r="Y9" s="84">
        <v>2</v>
      </c>
      <c r="Z9" s="25"/>
      <c r="AA9" s="24"/>
      <c r="AB9" s="84">
        <v>1</v>
      </c>
      <c r="AC9" s="84" t="s">
        <v>45</v>
      </c>
      <c r="AD9" s="84">
        <v>2</v>
      </c>
      <c r="AE9" s="25"/>
      <c r="AF9" s="24"/>
      <c r="AG9" s="84">
        <v>1</v>
      </c>
      <c r="AH9" s="84" t="s">
        <v>45</v>
      </c>
      <c r="AI9" s="84">
        <v>2</v>
      </c>
      <c r="AJ9" s="25"/>
      <c r="AK9" s="30">
        <f>+B8+G8+L8+Q8+V8+AA8+AF8</f>
        <v>8</v>
      </c>
      <c r="AL9" s="31">
        <f>+C8+H8+M8+R8+W8+AB8+AG8</f>
        <v>1</v>
      </c>
      <c r="AM9" s="32">
        <f>+AK9+AL9</f>
        <v>9</v>
      </c>
      <c r="AN9" s="146">
        <f>+C9+H9+M9+R9+W9+AB9</f>
        <v>5</v>
      </c>
      <c r="AO9" s="31" t="s">
        <v>41</v>
      </c>
      <c r="AP9" s="146">
        <f>+E9+J9+O9+T9+Y9+AD9+AI9</f>
        <v>6</v>
      </c>
      <c r="AQ9" s="147">
        <f>+C10+H10+M10+R10+W10+AB10+AG10</f>
        <v>12</v>
      </c>
      <c r="AR9" s="31" t="s">
        <v>41</v>
      </c>
      <c r="AS9" s="148">
        <f>+E10+J10+O10+T10+Y10+AD10+AI10</f>
        <v>12</v>
      </c>
      <c r="AT9" s="34">
        <f>IF(AS9=0,"10.000",AQ9/(AQ9+AS9)*10)</f>
        <v>5</v>
      </c>
      <c r="AU9" s="118">
        <f>RANK(AV9,$AV$6:$AV$25)</f>
        <v>5</v>
      </c>
      <c r="AV9" s="35">
        <f>AM9*1000+AL9*100+AP10*10+AT9</f>
        <v>9095</v>
      </c>
    </row>
    <row r="10" spans="1:48" ht="14.25" customHeight="1" x14ac:dyDescent="0.2">
      <c r="A10" s="5" t="s">
        <v>128</v>
      </c>
      <c r="B10" s="37" t="s">
        <v>47</v>
      </c>
      <c r="C10" s="61">
        <f>J7</f>
        <v>0</v>
      </c>
      <c r="D10" s="38" t="s">
        <v>45</v>
      </c>
      <c r="E10" s="61">
        <f>H7</f>
        <v>0</v>
      </c>
      <c r="F10" s="39" t="s">
        <v>48</v>
      </c>
      <c r="G10" s="37"/>
      <c r="H10" s="38"/>
      <c r="I10" s="25"/>
      <c r="J10" s="25"/>
      <c r="K10" s="25"/>
      <c r="L10" s="24" t="s">
        <v>47</v>
      </c>
      <c r="M10" s="84">
        <v>6</v>
      </c>
      <c r="N10" s="84" t="s">
        <v>45</v>
      </c>
      <c r="O10" s="84">
        <v>0</v>
      </c>
      <c r="P10" s="25" t="s">
        <v>48</v>
      </c>
      <c r="Q10" s="24" t="s">
        <v>47</v>
      </c>
      <c r="R10" s="84"/>
      <c r="S10" s="84" t="s">
        <v>45</v>
      </c>
      <c r="T10" s="84"/>
      <c r="U10" s="25" t="s">
        <v>48</v>
      </c>
      <c r="V10" s="24" t="s">
        <v>47</v>
      </c>
      <c r="W10" s="84">
        <v>2</v>
      </c>
      <c r="X10" s="84" t="s">
        <v>45</v>
      </c>
      <c r="Y10" s="84">
        <v>4</v>
      </c>
      <c r="Z10" s="25" t="s">
        <v>48</v>
      </c>
      <c r="AA10" s="24" t="s">
        <v>47</v>
      </c>
      <c r="AB10" s="84">
        <v>2</v>
      </c>
      <c r="AC10" s="84" t="s">
        <v>45</v>
      </c>
      <c r="AD10" s="84">
        <v>4</v>
      </c>
      <c r="AE10" s="25" t="s">
        <v>48</v>
      </c>
      <c r="AF10" s="24" t="s">
        <v>47</v>
      </c>
      <c r="AG10" s="84">
        <v>2</v>
      </c>
      <c r="AH10" s="84" t="s">
        <v>45</v>
      </c>
      <c r="AI10" s="84">
        <v>4</v>
      </c>
      <c r="AJ10" s="25" t="s">
        <v>48</v>
      </c>
      <c r="AK10" s="40"/>
      <c r="AL10" s="41"/>
      <c r="AM10" s="42"/>
      <c r="AN10" s="41"/>
      <c r="AO10" s="41"/>
      <c r="AP10" s="43">
        <f>+AN9-AP9</f>
        <v>-1</v>
      </c>
      <c r="AQ10" s="44"/>
      <c r="AR10" s="41"/>
      <c r="AS10" s="42"/>
      <c r="AT10" s="45"/>
      <c r="AU10" s="119"/>
      <c r="AV10" s="35"/>
    </row>
    <row r="11" spans="1:48" ht="14.25" customHeight="1" x14ac:dyDescent="0.2">
      <c r="A11" s="50" t="s">
        <v>49</v>
      </c>
      <c r="B11" s="77"/>
      <c r="C11" s="81"/>
      <c r="D11" s="25"/>
      <c r="E11" s="25"/>
      <c r="F11" s="25"/>
      <c r="G11" s="77">
        <v>2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/>
      <c r="W11" s="82"/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>
        <v>2</v>
      </c>
      <c r="AG11" s="82">
        <v>0</v>
      </c>
      <c r="AH11" s="53"/>
      <c r="AI11" s="53"/>
      <c r="AJ11" s="53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18"/>
      <c r="AV11" s="59"/>
    </row>
    <row r="12" spans="1:48" ht="14.25" customHeight="1" x14ac:dyDescent="0.2">
      <c r="A12" s="128" t="s">
        <v>129</v>
      </c>
      <c r="B12" s="24"/>
      <c r="C12" s="49">
        <f>O6</f>
        <v>0</v>
      </c>
      <c r="D12" s="25" t="s">
        <v>29</v>
      </c>
      <c r="E12" s="49">
        <f>M6</f>
        <v>0</v>
      </c>
      <c r="F12" s="25"/>
      <c r="G12" s="24"/>
      <c r="H12" s="49">
        <f>O9</f>
        <v>0</v>
      </c>
      <c r="I12" s="49" t="s">
        <v>29</v>
      </c>
      <c r="J12" s="49">
        <v>2</v>
      </c>
      <c r="K12" s="25"/>
      <c r="L12" s="24">
        <v>1</v>
      </c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/>
      <c r="X12" s="84" t="s">
        <v>29</v>
      </c>
      <c r="Y12" s="84"/>
      <c r="Z12" s="25"/>
      <c r="AA12" s="24"/>
      <c r="AB12" s="84">
        <v>2</v>
      </c>
      <c r="AC12" s="84" t="s">
        <v>29</v>
      </c>
      <c r="AD12" s="84">
        <v>1</v>
      </c>
      <c r="AE12" s="25"/>
      <c r="AF12" s="24"/>
      <c r="AG12" s="84">
        <v>1</v>
      </c>
      <c r="AH12" s="84" t="s">
        <v>29</v>
      </c>
      <c r="AI12" s="84">
        <v>2</v>
      </c>
      <c r="AJ12" s="25"/>
      <c r="AK12" s="30">
        <f>+B11+G11+L11+Q11+V11+AA11+AF11</f>
        <v>8</v>
      </c>
      <c r="AL12" s="31">
        <f>+C11+H11+M11+R11+W11+AB11+AG11</f>
        <v>2</v>
      </c>
      <c r="AM12" s="32">
        <f>+AK12+AL12</f>
        <v>10</v>
      </c>
      <c r="AN12" s="146">
        <f>+C12+H12+M12+R12+W12+AB12+AG12</f>
        <v>5</v>
      </c>
      <c r="AO12" s="31" t="s">
        <v>30</v>
      </c>
      <c r="AP12" s="146">
        <f>+E12+J12+O12+T12+Y12+AD12+AI12</f>
        <v>6</v>
      </c>
      <c r="AQ12" s="147">
        <f>+C13+H13+M13+R13+W13+AB13+AG13</f>
        <v>10</v>
      </c>
      <c r="AR12" s="31" t="s">
        <v>30</v>
      </c>
      <c r="AS12" s="148">
        <f>+E13+J13+O13+T13+Y13+AD13+AI13</f>
        <v>12</v>
      </c>
      <c r="AT12" s="34">
        <f>IF(AS12=0,"10.000",AQ12/(AQ12+AS12)*10)</f>
        <v>4.545454545454545</v>
      </c>
      <c r="AU12" s="118">
        <f>RANK(AV12,$AV$6:$AV$25)</f>
        <v>4</v>
      </c>
      <c r="AV12" s="35">
        <f>AM12*1000+AL12*100+AP13*10+AT12</f>
        <v>10194.545454545454</v>
      </c>
    </row>
    <row r="13" spans="1:48" ht="14.25" customHeight="1" x14ac:dyDescent="0.2">
      <c r="A13" s="36"/>
      <c r="B13" s="37" t="s">
        <v>31</v>
      </c>
      <c r="C13" s="61">
        <f>O7</f>
        <v>0</v>
      </c>
      <c r="D13" s="38" t="s">
        <v>29</v>
      </c>
      <c r="E13" s="61">
        <f>M7</f>
        <v>0</v>
      </c>
      <c r="F13" s="38" t="s">
        <v>32</v>
      </c>
      <c r="G13" s="37" t="s">
        <v>31</v>
      </c>
      <c r="H13" s="61">
        <f>O10</f>
        <v>0</v>
      </c>
      <c r="I13" s="38" t="s">
        <v>29</v>
      </c>
      <c r="J13" s="38">
        <v>4</v>
      </c>
      <c r="K13" s="38" t="s">
        <v>32</v>
      </c>
      <c r="L13" s="37">
        <v>2</v>
      </c>
      <c r="M13" s="38"/>
      <c r="N13" s="38"/>
      <c r="O13" s="38"/>
      <c r="P13" s="38"/>
      <c r="Q13" s="37" t="s">
        <v>31</v>
      </c>
      <c r="R13" s="85">
        <v>4</v>
      </c>
      <c r="S13" s="85" t="s">
        <v>29</v>
      </c>
      <c r="T13" s="85">
        <v>2</v>
      </c>
      <c r="U13" s="38" t="s">
        <v>32</v>
      </c>
      <c r="V13" s="37" t="s">
        <v>31</v>
      </c>
      <c r="W13" s="85"/>
      <c r="X13" s="85" t="s">
        <v>29</v>
      </c>
      <c r="Y13" s="85"/>
      <c r="Z13" s="38" t="s">
        <v>32</v>
      </c>
      <c r="AA13" s="37" t="s">
        <v>31</v>
      </c>
      <c r="AB13" s="85">
        <v>4</v>
      </c>
      <c r="AC13" s="85" t="s">
        <v>29</v>
      </c>
      <c r="AD13" s="85">
        <v>2</v>
      </c>
      <c r="AE13" s="38" t="s">
        <v>32</v>
      </c>
      <c r="AF13" s="37" t="s">
        <v>31</v>
      </c>
      <c r="AG13" s="85">
        <v>2</v>
      </c>
      <c r="AH13" s="85" t="s">
        <v>29</v>
      </c>
      <c r="AI13" s="85">
        <v>4</v>
      </c>
      <c r="AJ13" s="38" t="s">
        <v>32</v>
      </c>
      <c r="AK13" s="40"/>
      <c r="AL13" s="41"/>
      <c r="AM13" s="42"/>
      <c r="AN13" s="41"/>
      <c r="AO13" s="41"/>
      <c r="AP13" s="43">
        <f>+AN12-AP12</f>
        <v>-1</v>
      </c>
      <c r="AQ13" s="44"/>
      <c r="AR13" s="41"/>
      <c r="AS13" s="42"/>
      <c r="AT13" s="45"/>
      <c r="AU13" s="119"/>
      <c r="AV13" s="46"/>
    </row>
    <row r="14" spans="1:48" ht="14.25" customHeight="1" x14ac:dyDescent="0.2">
      <c r="A14" s="5" t="s">
        <v>50</v>
      </c>
      <c r="B14" s="78">
        <v>1</v>
      </c>
      <c r="C14" s="82">
        <v>0</v>
      </c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1</v>
      </c>
      <c r="AB14" s="81">
        <v>0</v>
      </c>
      <c r="AC14" s="25"/>
      <c r="AD14" s="25"/>
      <c r="AE14" s="25"/>
      <c r="AF14" s="77"/>
      <c r="AG14" s="81"/>
      <c r="AH14" s="25"/>
      <c r="AI14" s="25"/>
      <c r="AJ14" s="25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18"/>
      <c r="AV14" s="35"/>
    </row>
    <row r="15" spans="1:48" ht="14.25" customHeight="1" x14ac:dyDescent="0.2">
      <c r="A15" s="5" t="s">
        <v>130</v>
      </c>
      <c r="B15" s="24"/>
      <c r="C15" s="49">
        <f>T6</f>
        <v>1</v>
      </c>
      <c r="D15" s="49" t="s">
        <v>29</v>
      </c>
      <c r="E15" s="49">
        <f>R6</f>
        <v>2</v>
      </c>
      <c r="F15" s="25"/>
      <c r="G15" s="24"/>
      <c r="H15" s="49">
        <f>T9</f>
        <v>0</v>
      </c>
      <c r="I15" s="49" t="s">
        <v>29</v>
      </c>
      <c r="J15" s="49">
        <f>R9</f>
        <v>0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0</v>
      </c>
      <c r="X15" s="84" t="s">
        <v>29</v>
      </c>
      <c r="Y15" s="84">
        <v>3</v>
      </c>
      <c r="Z15" s="25"/>
      <c r="AA15" s="24"/>
      <c r="AB15" s="84">
        <v>0</v>
      </c>
      <c r="AC15" s="84" t="s">
        <v>29</v>
      </c>
      <c r="AD15" s="84">
        <v>3</v>
      </c>
      <c r="AE15" s="149"/>
      <c r="AF15" s="24"/>
      <c r="AG15" s="84"/>
      <c r="AH15" s="84" t="s">
        <v>29</v>
      </c>
      <c r="AI15" s="84"/>
      <c r="AJ15" s="25"/>
      <c r="AK15" s="30">
        <f>+B14+G14+L14+Q14+V14+AA14+AF14</f>
        <v>6</v>
      </c>
      <c r="AL15" s="31">
        <f>+C14+H14+M14+R14+W14+AB14+AG14</f>
        <v>0</v>
      </c>
      <c r="AM15" s="32">
        <f>+AK15+AL15</f>
        <v>6</v>
      </c>
      <c r="AN15" s="146">
        <f>+C15+H15+M15+R15+W15+AB15+AG15</f>
        <v>2</v>
      </c>
      <c r="AO15" s="31" t="s">
        <v>30</v>
      </c>
      <c r="AP15" s="146">
        <f>+E15+J15+O15+T15+Y15+AD15+AI15</f>
        <v>10</v>
      </c>
      <c r="AQ15" s="147">
        <f>+C16+H16+M16+R16+W16+AB16+AG16</f>
        <v>4</v>
      </c>
      <c r="AR15" s="31" t="s">
        <v>30</v>
      </c>
      <c r="AS15" s="148">
        <f>+E16+J16+O16+T16+Y16+AD16+AI16</f>
        <v>21</v>
      </c>
      <c r="AT15" s="34">
        <f>IF(AS15=0,"10.000",AQ15/(AQ15+AS15)*10)</f>
        <v>1.6</v>
      </c>
      <c r="AU15" s="118">
        <f>RANK(AV15,$AV$6:$AV$25)</f>
        <v>7</v>
      </c>
      <c r="AV15" s="35">
        <f>AM15*1000+AL15*100+AP16*10+AT15</f>
        <v>5921.6</v>
      </c>
    </row>
    <row r="16" spans="1:48" ht="14.25" customHeight="1" x14ac:dyDescent="0.2">
      <c r="A16" s="5"/>
      <c r="B16" s="37" t="s">
        <v>31</v>
      </c>
      <c r="C16" s="61">
        <f>T7</f>
        <v>2</v>
      </c>
      <c r="D16" s="61" t="s">
        <v>29</v>
      </c>
      <c r="E16" s="61">
        <f>R7</f>
        <v>5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0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4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0</v>
      </c>
      <c r="X16" s="84" t="s">
        <v>29</v>
      </c>
      <c r="Y16" s="84">
        <v>6</v>
      </c>
      <c r="Z16" s="25" t="s">
        <v>32</v>
      </c>
      <c r="AA16" s="24" t="s">
        <v>31</v>
      </c>
      <c r="AB16" s="84">
        <v>0</v>
      </c>
      <c r="AC16" s="84" t="s">
        <v>29</v>
      </c>
      <c r="AD16" s="84">
        <v>6</v>
      </c>
      <c r="AE16" s="25" t="s">
        <v>32</v>
      </c>
      <c r="AF16" s="24" t="s">
        <v>31</v>
      </c>
      <c r="AG16" s="84"/>
      <c r="AH16" s="84" t="s">
        <v>29</v>
      </c>
      <c r="AI16" s="84"/>
      <c r="AJ16" s="25" t="s">
        <v>32</v>
      </c>
      <c r="AK16" s="40"/>
      <c r="AL16" s="41"/>
      <c r="AM16" s="42"/>
      <c r="AN16" s="41"/>
      <c r="AO16" s="41"/>
      <c r="AP16" s="43">
        <f>+AN15-AP15</f>
        <v>-8</v>
      </c>
      <c r="AQ16" s="44"/>
      <c r="AR16" s="41"/>
      <c r="AS16" s="42"/>
      <c r="AT16" s="45"/>
      <c r="AU16" s="119"/>
      <c r="AV16" s="35"/>
    </row>
    <row r="17" spans="1:48" ht="14.25" customHeight="1" x14ac:dyDescent="0.2">
      <c r="A17" s="50" t="s">
        <v>39</v>
      </c>
      <c r="B17" s="77">
        <v>0</v>
      </c>
      <c r="C17" s="81">
        <v>0</v>
      </c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/>
      <c r="M17" s="81"/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>
        <v>0</v>
      </c>
      <c r="AG17" s="82">
        <v>0</v>
      </c>
      <c r="AH17" s="53"/>
      <c r="AI17" s="53"/>
      <c r="AJ17" s="53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18"/>
      <c r="AV17" s="59"/>
    </row>
    <row r="18" spans="1:48" ht="14.25" customHeight="1" x14ac:dyDescent="0.2">
      <c r="A18" s="5" t="s">
        <v>131</v>
      </c>
      <c r="B18" s="24"/>
      <c r="C18" s="49">
        <f>Y6</f>
        <v>0</v>
      </c>
      <c r="D18" s="49" t="s">
        <v>33</v>
      </c>
      <c r="E18" s="49">
        <f>W6</f>
        <v>3</v>
      </c>
      <c r="F18" s="49"/>
      <c r="G18" s="63"/>
      <c r="H18" s="49">
        <f>Y9</f>
        <v>2</v>
      </c>
      <c r="I18" s="49" t="s">
        <v>33</v>
      </c>
      <c r="J18" s="49">
        <f>W9</f>
        <v>1</v>
      </c>
      <c r="K18" s="49"/>
      <c r="L18" s="63"/>
      <c r="M18" s="49">
        <f>Y12</f>
        <v>0</v>
      </c>
      <c r="N18" s="49" t="s">
        <v>33</v>
      </c>
      <c r="O18" s="49">
        <f>W12</f>
        <v>0</v>
      </c>
      <c r="P18" s="49"/>
      <c r="Q18" s="63"/>
      <c r="R18" s="49">
        <f>Y15</f>
        <v>3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33</v>
      </c>
      <c r="AD18" s="84"/>
      <c r="AE18" s="25"/>
      <c r="AF18" s="24"/>
      <c r="AG18" s="84">
        <v>0</v>
      </c>
      <c r="AH18" s="84" t="s">
        <v>33</v>
      </c>
      <c r="AI18" s="84">
        <v>3</v>
      </c>
      <c r="AJ18" s="25"/>
      <c r="AK18" s="30">
        <f>+B17+G17+L17+Q17+V17+AA17+AF17</f>
        <v>4</v>
      </c>
      <c r="AL18" s="31">
        <f>+C17+H17+M17+R17+W17+AB17+AG17</f>
        <v>2</v>
      </c>
      <c r="AM18" s="32">
        <f>+AK18+AL18</f>
        <v>6</v>
      </c>
      <c r="AN18" s="146">
        <f>+C18+H18+M18+R18+W18+AB18+AG18</f>
        <v>5</v>
      </c>
      <c r="AO18" s="31" t="s">
        <v>34</v>
      </c>
      <c r="AP18" s="146">
        <f>+E18+J18+O18+T18+Y18+AD18+AI18</f>
        <v>7</v>
      </c>
      <c r="AQ18" s="147">
        <f>+C19+H19+M19+R19+W19+AB19+AG19</f>
        <v>10</v>
      </c>
      <c r="AR18" s="31" t="s">
        <v>34</v>
      </c>
      <c r="AS18" s="148">
        <f>+E19+J19+O19+T19+Y19+AD19+AI19</f>
        <v>14</v>
      </c>
      <c r="AT18" s="34">
        <f>IF(AS18=0,"10.000",AQ18/(AQ18+AS18)*10)</f>
        <v>4.166666666666667</v>
      </c>
      <c r="AU18" s="118">
        <f>RANK(AV18,$AV$6:$AV$25)</f>
        <v>6</v>
      </c>
      <c r="AV18" s="35">
        <f>AM18*1000+AL18*100+AP19*10+AT18</f>
        <v>6184.166666666667</v>
      </c>
    </row>
    <row r="19" spans="1:48" ht="14.25" customHeight="1" x14ac:dyDescent="0.2">
      <c r="A19" s="36"/>
      <c r="B19" s="37" t="s">
        <v>35</v>
      </c>
      <c r="C19" s="61">
        <f>Y7</f>
        <v>0</v>
      </c>
      <c r="D19" s="61" t="s">
        <v>33</v>
      </c>
      <c r="E19" s="61">
        <f>W7</f>
        <v>6</v>
      </c>
      <c r="F19" s="61" t="s">
        <v>36</v>
      </c>
      <c r="G19" s="64" t="s">
        <v>35</v>
      </c>
      <c r="H19" s="61">
        <f>Y10</f>
        <v>4</v>
      </c>
      <c r="I19" s="61" t="s">
        <v>33</v>
      </c>
      <c r="J19" s="61">
        <f>W10</f>
        <v>2</v>
      </c>
      <c r="K19" s="61" t="s">
        <v>36</v>
      </c>
      <c r="L19" s="64" t="s">
        <v>35</v>
      </c>
      <c r="M19" s="61">
        <f>Y13</f>
        <v>0</v>
      </c>
      <c r="N19" s="61" t="s">
        <v>33</v>
      </c>
      <c r="O19" s="61">
        <f>W13</f>
        <v>0</v>
      </c>
      <c r="P19" s="61" t="s">
        <v>36</v>
      </c>
      <c r="Q19" s="64" t="s">
        <v>35</v>
      </c>
      <c r="R19" s="61">
        <f>Y16</f>
        <v>6</v>
      </c>
      <c r="S19" s="61" t="s">
        <v>33</v>
      </c>
      <c r="T19" s="61">
        <f>W16</f>
        <v>0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/>
      <c r="AC19" s="85" t="s">
        <v>33</v>
      </c>
      <c r="AD19" s="85"/>
      <c r="AE19" s="38" t="s">
        <v>36</v>
      </c>
      <c r="AF19" s="37" t="s">
        <v>35</v>
      </c>
      <c r="AG19" s="85">
        <v>0</v>
      </c>
      <c r="AH19" s="85" t="s">
        <v>33</v>
      </c>
      <c r="AI19" s="85">
        <v>6</v>
      </c>
      <c r="AJ19" s="38" t="s">
        <v>36</v>
      </c>
      <c r="AK19" s="40"/>
      <c r="AL19" s="41"/>
      <c r="AM19" s="42"/>
      <c r="AN19" s="41"/>
      <c r="AO19" s="41"/>
      <c r="AP19" s="43">
        <f>+AN18-AP18</f>
        <v>-2</v>
      </c>
      <c r="AQ19" s="44"/>
      <c r="AR19" s="41"/>
      <c r="AS19" s="42"/>
      <c r="AT19" s="45"/>
      <c r="AU19" s="120"/>
      <c r="AV19" s="46"/>
    </row>
    <row r="20" spans="1:48" ht="14.25" customHeight="1" x14ac:dyDescent="0.2">
      <c r="A20" s="5" t="s">
        <v>38</v>
      </c>
      <c r="B20" s="78">
        <v>2</v>
      </c>
      <c r="C20" s="82">
        <v>1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21"/>
      <c r="AV20" s="35"/>
    </row>
    <row r="21" spans="1:48" ht="14.25" customHeight="1" x14ac:dyDescent="0.2">
      <c r="A21" s="5" t="s">
        <v>132</v>
      </c>
      <c r="B21" s="24"/>
      <c r="C21" s="49">
        <f>AD6</f>
        <v>2</v>
      </c>
      <c r="D21" s="49" t="s">
        <v>51</v>
      </c>
      <c r="E21" s="49">
        <f>AB6</f>
        <v>1</v>
      </c>
      <c r="F21" s="49"/>
      <c r="G21" s="63"/>
      <c r="H21" s="49">
        <f>AD9</f>
        <v>2</v>
      </c>
      <c r="I21" s="49" t="s">
        <v>51</v>
      </c>
      <c r="J21" s="49">
        <f>AB9</f>
        <v>1</v>
      </c>
      <c r="K21" s="49"/>
      <c r="L21" s="63"/>
      <c r="M21" s="49">
        <f>AD12</f>
        <v>1</v>
      </c>
      <c r="N21" s="49" t="s">
        <v>51</v>
      </c>
      <c r="O21" s="49">
        <f>AB12</f>
        <v>2</v>
      </c>
      <c r="P21" s="49"/>
      <c r="Q21" s="63"/>
      <c r="R21" s="49">
        <f>AD15</f>
        <v>3</v>
      </c>
      <c r="S21" s="49" t="s">
        <v>51</v>
      </c>
      <c r="T21" s="49">
        <f>AB15</f>
        <v>0</v>
      </c>
      <c r="U21" s="49"/>
      <c r="V21" s="63"/>
      <c r="W21" s="49">
        <f>AD18</f>
        <v>0</v>
      </c>
      <c r="X21" s="49" t="s">
        <v>51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51</v>
      </c>
      <c r="AI21" s="84"/>
      <c r="AJ21" s="25"/>
      <c r="AK21" s="30">
        <f>+B20+G20+L20+Q20+V20+AA20+AF20</f>
        <v>8</v>
      </c>
      <c r="AL21" s="31">
        <f>+C20+H20+M20+R20+W20+AB20+AG20</f>
        <v>3</v>
      </c>
      <c r="AM21" s="32">
        <f>+AK21+AL21</f>
        <v>11</v>
      </c>
      <c r="AN21" s="146">
        <f>+C21+H21+M21+R21+W21+AB21+AG2</f>
        <v>8</v>
      </c>
      <c r="AO21" s="31" t="s">
        <v>52</v>
      </c>
      <c r="AP21" s="146">
        <f>+E21+J21+O21+T21+Y21+AD21+AI21</f>
        <v>4</v>
      </c>
      <c r="AQ21" s="147">
        <f>+C22+H22+M22+R22+W22+AB22+AG22</f>
        <v>17</v>
      </c>
      <c r="AR21" s="31" t="s">
        <v>52</v>
      </c>
      <c r="AS21" s="148">
        <f>+E22+J22+O22+T22+Y22+AD22+AI22</f>
        <v>8</v>
      </c>
      <c r="AT21" s="34">
        <f>IF(AS21=0,"10.000",AQ21/(AQ21+AS21)*10)</f>
        <v>6.8000000000000007</v>
      </c>
      <c r="AU21" s="118">
        <f>RANK(AV21,$AV$6:$AV$25)</f>
        <v>1</v>
      </c>
      <c r="AV21" s="35">
        <f>AM21*1000+AL21*100+AP22*10+AT21</f>
        <v>11346.8</v>
      </c>
    </row>
    <row r="22" spans="1:48" ht="14.25" customHeight="1" x14ac:dyDescent="0.2">
      <c r="A22" s="5"/>
      <c r="B22" s="37" t="s">
        <v>53</v>
      </c>
      <c r="C22" s="61">
        <f>AD7</f>
        <v>5</v>
      </c>
      <c r="D22" s="61" t="s">
        <v>51</v>
      </c>
      <c r="E22" s="61">
        <f>AB7</f>
        <v>2</v>
      </c>
      <c r="F22" s="61" t="s">
        <v>54</v>
      </c>
      <c r="G22" s="64" t="s">
        <v>53</v>
      </c>
      <c r="H22" s="61">
        <f>AD10</f>
        <v>4</v>
      </c>
      <c r="I22" s="61" t="s">
        <v>51</v>
      </c>
      <c r="J22" s="61">
        <f>AB10</f>
        <v>2</v>
      </c>
      <c r="K22" s="61" t="s">
        <v>54</v>
      </c>
      <c r="L22" s="64" t="s">
        <v>53</v>
      </c>
      <c r="M22" s="61">
        <f>AD13</f>
        <v>2</v>
      </c>
      <c r="N22" s="61" t="s">
        <v>51</v>
      </c>
      <c r="O22" s="61">
        <f>AB13</f>
        <v>4</v>
      </c>
      <c r="P22" s="61" t="s">
        <v>54</v>
      </c>
      <c r="Q22" s="64" t="s">
        <v>53</v>
      </c>
      <c r="R22" s="61">
        <f>AD16</f>
        <v>6</v>
      </c>
      <c r="S22" s="61" t="s">
        <v>51</v>
      </c>
      <c r="T22" s="61">
        <f>AB16</f>
        <v>0</v>
      </c>
      <c r="U22" s="61" t="s">
        <v>54</v>
      </c>
      <c r="V22" s="64" t="s">
        <v>53</v>
      </c>
      <c r="W22" s="61">
        <f>AD19</f>
        <v>0</v>
      </c>
      <c r="X22" s="61" t="s">
        <v>51</v>
      </c>
      <c r="Y22" s="61">
        <f>AB19</f>
        <v>0</v>
      </c>
      <c r="Z22" s="38" t="s">
        <v>54</v>
      </c>
      <c r="AA22" s="37"/>
      <c r="AB22" s="38"/>
      <c r="AC22" s="25"/>
      <c r="AD22" s="25"/>
      <c r="AE22" s="25"/>
      <c r="AF22" s="24" t="s">
        <v>53</v>
      </c>
      <c r="AG22" s="84"/>
      <c r="AH22" s="84" t="s">
        <v>51</v>
      </c>
      <c r="AI22" s="84"/>
      <c r="AJ22" s="25" t="s">
        <v>54</v>
      </c>
      <c r="AK22" s="40"/>
      <c r="AL22" s="41"/>
      <c r="AM22" s="42"/>
      <c r="AN22" s="41"/>
      <c r="AO22" s="41"/>
      <c r="AP22" s="43">
        <f>+AN21-AP21</f>
        <v>4</v>
      </c>
      <c r="AQ22" s="44"/>
      <c r="AR22" s="41"/>
      <c r="AS22" s="42"/>
      <c r="AT22" s="45"/>
      <c r="AU22" s="122"/>
      <c r="AV22" s="35"/>
    </row>
    <row r="23" spans="1:48" ht="14.25" customHeight="1" x14ac:dyDescent="0.2">
      <c r="A23" s="50" t="s">
        <v>55</v>
      </c>
      <c r="B23" s="77">
        <v>2</v>
      </c>
      <c r="C23" s="81">
        <v>1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1</v>
      </c>
      <c r="M23" s="81">
        <v>1</v>
      </c>
      <c r="N23" s="25"/>
      <c r="O23" s="25"/>
      <c r="P23" s="25"/>
      <c r="Q23" s="77"/>
      <c r="R23" s="81"/>
      <c r="S23" s="25"/>
      <c r="T23" s="25"/>
      <c r="U23" s="25"/>
      <c r="V23" s="77">
        <v>1</v>
      </c>
      <c r="W23" s="81">
        <v>1</v>
      </c>
      <c r="X23" s="25" t="s">
        <v>138</v>
      </c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23"/>
      <c r="AV23" s="59"/>
    </row>
    <row r="24" spans="1:48" ht="14.25" customHeight="1" x14ac:dyDescent="0.2">
      <c r="A24" s="5" t="s">
        <v>133</v>
      </c>
      <c r="B24" s="24"/>
      <c r="C24" s="49">
        <f>AI6</f>
        <v>2</v>
      </c>
      <c r="D24" s="49" t="s">
        <v>29</v>
      </c>
      <c r="E24" s="49">
        <f>AG6</f>
        <v>1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2</v>
      </c>
      <c r="N24" s="49" t="s">
        <v>29</v>
      </c>
      <c r="O24" s="49">
        <f>AG12</f>
        <v>1</v>
      </c>
      <c r="P24" s="49"/>
      <c r="Q24" s="63"/>
      <c r="R24" s="49">
        <f>AI15</f>
        <v>0</v>
      </c>
      <c r="S24" s="49" t="s">
        <v>29</v>
      </c>
      <c r="T24" s="49">
        <f>AG15</f>
        <v>0</v>
      </c>
      <c r="U24" s="49"/>
      <c r="V24" s="63"/>
      <c r="W24" s="49">
        <f>AI18</f>
        <v>3</v>
      </c>
      <c r="X24" s="49" t="s">
        <v>29</v>
      </c>
      <c r="Y24" s="49">
        <f>AG18</f>
        <v>0</v>
      </c>
      <c r="Z24" s="49"/>
      <c r="AA24" s="63"/>
      <c r="AB24" s="49">
        <f>AI21</f>
        <v>0</v>
      </c>
      <c r="AC24" s="49" t="s">
        <v>29</v>
      </c>
      <c r="AD24" s="49">
        <f>AG21</f>
        <v>0</v>
      </c>
      <c r="AE24" s="25"/>
      <c r="AF24" s="24"/>
      <c r="AG24" s="25"/>
      <c r="AH24" s="25"/>
      <c r="AI24" s="25"/>
      <c r="AJ24" s="25"/>
      <c r="AK24" s="30">
        <f>+B23+G23+L23+Q23+V23+AA23+AI30</f>
        <v>6</v>
      </c>
      <c r="AL24" s="31">
        <f>+C23+H23+M23+R23+W23+AB23+AG23</f>
        <v>4</v>
      </c>
      <c r="AM24" s="32">
        <f>+AK24+AL24</f>
        <v>10</v>
      </c>
      <c r="AN24" s="146">
        <f>+C24+H24+M24+R24+W24+AB24+AG24</f>
        <v>9</v>
      </c>
      <c r="AO24" s="31" t="s">
        <v>30</v>
      </c>
      <c r="AP24" s="146">
        <f>+E24+J24+O24+T24+Y24+AD24+AI24</f>
        <v>3</v>
      </c>
      <c r="AQ24" s="147">
        <f>+C25+H25+M25+R25+W25+AB25+AG25</f>
        <v>18</v>
      </c>
      <c r="AR24" s="31" t="s">
        <v>30</v>
      </c>
      <c r="AS24" s="148">
        <f>+E25+J25+O25+T25+Y25+AD25+AI25</f>
        <v>6</v>
      </c>
      <c r="AT24" s="34">
        <f>IF(AS24=0,"10.000",AQ24/(AQ24+AS24)*10)</f>
        <v>7.5</v>
      </c>
      <c r="AU24" s="118">
        <f>RANK(AV24,$AV$6:$AV$25)</f>
        <v>2</v>
      </c>
      <c r="AV24" s="35">
        <f>AM24*1000+AL24*100+AP25*10+AT24</f>
        <v>10467.5</v>
      </c>
    </row>
    <row r="25" spans="1:48" ht="14.25" customHeight="1" thickBot="1" x14ac:dyDescent="0.25">
      <c r="A25" s="14"/>
      <c r="B25" s="68" t="s">
        <v>31</v>
      </c>
      <c r="C25" s="69">
        <f>AI7</f>
        <v>4</v>
      </c>
      <c r="D25" s="69" t="s">
        <v>29</v>
      </c>
      <c r="E25" s="69">
        <f>AG7</f>
        <v>2</v>
      </c>
      <c r="F25" s="69" t="s">
        <v>32</v>
      </c>
      <c r="G25" s="70" t="s">
        <v>31</v>
      </c>
      <c r="H25" s="69">
        <f>AI10</f>
        <v>4</v>
      </c>
      <c r="I25" s="69" t="s">
        <v>29</v>
      </c>
      <c r="J25" s="69">
        <f>AG10</f>
        <v>2</v>
      </c>
      <c r="K25" s="69" t="s">
        <v>32</v>
      </c>
      <c r="L25" s="70" t="s">
        <v>31</v>
      </c>
      <c r="M25" s="69">
        <f>AI13</f>
        <v>4</v>
      </c>
      <c r="N25" s="69" t="s">
        <v>29</v>
      </c>
      <c r="O25" s="69">
        <f>AG13</f>
        <v>2</v>
      </c>
      <c r="P25" s="69" t="s">
        <v>32</v>
      </c>
      <c r="Q25" s="70" t="s">
        <v>31</v>
      </c>
      <c r="R25" s="69">
        <f>AI16</f>
        <v>0</v>
      </c>
      <c r="S25" s="69" t="s">
        <v>29</v>
      </c>
      <c r="T25" s="69">
        <f>AG16</f>
        <v>0</v>
      </c>
      <c r="U25" s="69" t="s">
        <v>32</v>
      </c>
      <c r="V25" s="70" t="s">
        <v>31</v>
      </c>
      <c r="W25" s="69">
        <f>AI19</f>
        <v>6</v>
      </c>
      <c r="X25" s="69" t="s">
        <v>29</v>
      </c>
      <c r="Y25" s="69">
        <f>AG19</f>
        <v>0</v>
      </c>
      <c r="Z25" s="69" t="s">
        <v>32</v>
      </c>
      <c r="AA25" s="70" t="s">
        <v>31</v>
      </c>
      <c r="AB25" s="69">
        <f>AI22</f>
        <v>0</v>
      </c>
      <c r="AC25" s="69" t="s">
        <v>29</v>
      </c>
      <c r="AD25" s="69">
        <f>AG22</f>
        <v>0</v>
      </c>
      <c r="AE25" s="71" t="s">
        <v>32</v>
      </c>
      <c r="AF25" s="68"/>
      <c r="AG25" s="71"/>
      <c r="AH25" s="71"/>
      <c r="AI25" s="71"/>
      <c r="AJ25" s="71"/>
      <c r="AK25" s="72"/>
      <c r="AL25" s="73"/>
      <c r="AM25" s="76"/>
      <c r="AN25" s="73"/>
      <c r="AO25" s="73"/>
      <c r="AP25" s="75">
        <f>+AN24-AP24</f>
        <v>6</v>
      </c>
      <c r="AQ25" s="74"/>
      <c r="AR25" s="73"/>
      <c r="AS25" s="76"/>
      <c r="AT25" s="125"/>
      <c r="AU25" s="145"/>
      <c r="AV25" s="127"/>
    </row>
    <row r="26" spans="1:48" ht="12" hidden="1" customHeight="1" thickBot="1" x14ac:dyDescent="0.2">
      <c r="A26" s="14" t="s">
        <v>56</v>
      </c>
      <c r="B26" s="68" t="s">
        <v>31</v>
      </c>
      <c r="C26" s="69" t="e">
        <f>#REF!</f>
        <v>#REF!</v>
      </c>
      <c r="D26" s="69" t="s">
        <v>29</v>
      </c>
      <c r="E26" s="69" t="e">
        <f>#REF!</f>
        <v>#REF!</v>
      </c>
      <c r="F26" s="69" t="s">
        <v>32</v>
      </c>
      <c r="G26" s="70" t="s">
        <v>31</v>
      </c>
      <c r="H26" s="69" t="e">
        <f>#REF!</f>
        <v>#REF!</v>
      </c>
      <c r="I26" s="69" t="s">
        <v>29</v>
      </c>
      <c r="J26" s="69" t="e">
        <f>#REF!</f>
        <v>#REF!</v>
      </c>
      <c r="K26" s="69" t="s">
        <v>32</v>
      </c>
      <c r="L26" s="70" t="s">
        <v>31</v>
      </c>
      <c r="M26" s="69" t="e">
        <f>#REF!</f>
        <v>#REF!</v>
      </c>
      <c r="N26" s="69" t="s">
        <v>29</v>
      </c>
      <c r="O26" s="69" t="e">
        <f>#REF!</f>
        <v>#REF!</v>
      </c>
      <c r="P26" s="69" t="s">
        <v>32</v>
      </c>
      <c r="Q26" s="70" t="s">
        <v>31</v>
      </c>
      <c r="R26" s="69" t="e">
        <f>#REF!</f>
        <v>#REF!</v>
      </c>
      <c r="S26" s="69" t="s">
        <v>29</v>
      </c>
      <c r="T26" s="69" t="e">
        <f>#REF!</f>
        <v>#REF!</v>
      </c>
      <c r="U26" s="69" t="s">
        <v>32</v>
      </c>
      <c r="V26" s="70" t="s">
        <v>31</v>
      </c>
      <c r="W26" s="69" t="e">
        <f>#REF!</f>
        <v>#REF!</v>
      </c>
      <c r="X26" s="69" t="s">
        <v>29</v>
      </c>
      <c r="Y26" s="69" t="e">
        <f>#REF!</f>
        <v>#REF!</v>
      </c>
      <c r="Z26" s="69" t="s">
        <v>32</v>
      </c>
      <c r="AA26" s="70" t="s">
        <v>31</v>
      </c>
      <c r="AB26" s="69" t="e">
        <f>#REF!</f>
        <v>#REF!</v>
      </c>
      <c r="AC26" s="69" t="s">
        <v>29</v>
      </c>
      <c r="AD26" s="69" t="e">
        <f>#REF!</f>
        <v>#REF!</v>
      </c>
      <c r="AE26" s="69" t="s">
        <v>32</v>
      </c>
      <c r="AF26" s="70" t="s">
        <v>31</v>
      </c>
      <c r="AG26" s="69" t="e">
        <f>#REF!</f>
        <v>#REF!</v>
      </c>
      <c r="AH26" s="69" t="s">
        <v>29</v>
      </c>
      <c r="AI26" s="69" t="e">
        <f>#REF!</f>
        <v>#REF!</v>
      </c>
      <c r="AJ26" s="71" t="s">
        <v>32</v>
      </c>
      <c r="AK26" s="72"/>
      <c r="AL26" s="73"/>
      <c r="AM26" s="76"/>
      <c r="AN26" s="73"/>
      <c r="AO26" s="73"/>
      <c r="AP26" s="75" t="e">
        <f>+#REF!-#REF!</f>
        <v>#REF!</v>
      </c>
      <c r="AQ26" s="74"/>
      <c r="AR26" s="73"/>
      <c r="AS26" s="76"/>
      <c r="AT26" s="125"/>
      <c r="AU26" s="126"/>
      <c r="AV26" s="127"/>
    </row>
    <row r="27" spans="1:48" ht="14.25" customHeight="1" x14ac:dyDescent="0.15"/>
    <row r="28" spans="1:48" ht="14.25" customHeight="1" x14ac:dyDescent="0.15">
      <c r="A28" s="80"/>
      <c r="C28" s="87" t="s">
        <v>7</v>
      </c>
    </row>
    <row r="29" spans="1:48" ht="14.25" customHeight="1" x14ac:dyDescent="0.15"/>
    <row r="30" spans="1:48" ht="14.25" customHeight="1" x14ac:dyDescent="0.15">
      <c r="A30" s="83"/>
      <c r="C30" s="87" t="s">
        <v>8</v>
      </c>
    </row>
    <row r="31" spans="1:48" ht="14.25" customHeight="1" x14ac:dyDescent="0.15"/>
    <row r="32" spans="1:48" ht="14.25" customHeight="1" x14ac:dyDescent="0.15">
      <c r="A32" s="86"/>
      <c r="C32" s="87" t="s">
        <v>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2"/>
  <sheetViews>
    <sheetView zoomScaleNormal="100" workbookViewId="0">
      <selection activeCell="K19" sqref="K19"/>
    </sheetView>
  </sheetViews>
  <sheetFormatPr defaultRowHeight="13.5" x14ac:dyDescent="0.15"/>
  <cols>
    <col min="1" max="1" width="13.875" customWidth="1"/>
    <col min="2" max="36" width="1.875" customWidth="1"/>
    <col min="37" max="41" width="2.625" customWidth="1"/>
    <col min="42" max="42" width="3.375" customWidth="1"/>
    <col min="43" max="45" width="2.625" customWidth="1"/>
    <col min="46" max="46" width="6.625" customWidth="1"/>
    <col min="47" max="47" width="3.875" customWidth="1"/>
    <col min="48" max="48" width="6.625" customWidth="1"/>
  </cols>
  <sheetData>
    <row r="1" spans="1:4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125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 thickBot="1" x14ac:dyDescent="0.2">
      <c r="A2" s="1"/>
      <c r="B2" s="1"/>
      <c r="C2" s="1"/>
      <c r="D2" s="1"/>
      <c r="E2" s="1"/>
      <c r="AN2" s="1"/>
      <c r="AT2" s="2"/>
      <c r="AU2" s="1"/>
      <c r="AV2" s="1"/>
    </row>
    <row r="3" spans="1:4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16" t="s">
        <v>11</v>
      </c>
      <c r="AV3" s="13" t="s">
        <v>5</v>
      </c>
    </row>
    <row r="4" spans="1:4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17" t="s">
        <v>10</v>
      </c>
      <c r="AV4" s="21"/>
    </row>
    <row r="5" spans="1:4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16"/>
      <c r="AV5" s="13"/>
    </row>
    <row r="6" spans="1:48" ht="14.25" customHeight="1" x14ac:dyDescent="0.2">
      <c r="A6" s="5" t="s">
        <v>134</v>
      </c>
      <c r="B6" s="24"/>
      <c r="C6" s="25"/>
      <c r="D6" s="25"/>
      <c r="E6" s="25"/>
      <c r="F6" s="25"/>
      <c r="G6" s="24"/>
      <c r="H6" s="84"/>
      <c r="I6" s="84" t="s">
        <v>40</v>
      </c>
      <c r="J6" s="84"/>
      <c r="K6" s="26"/>
      <c r="L6" s="24"/>
      <c r="M6" s="84"/>
      <c r="N6" s="84" t="s">
        <v>40</v>
      </c>
      <c r="O6" s="84"/>
      <c r="P6" s="26"/>
      <c r="Q6" s="24"/>
      <c r="R6" s="84">
        <v>2</v>
      </c>
      <c r="S6" s="84" t="s">
        <v>40</v>
      </c>
      <c r="T6" s="84">
        <v>1</v>
      </c>
      <c r="U6" s="26"/>
      <c r="V6" s="24"/>
      <c r="W6" s="84">
        <v>3</v>
      </c>
      <c r="X6" s="84" t="s">
        <v>40</v>
      </c>
      <c r="Y6" s="84">
        <v>0</v>
      </c>
      <c r="Z6" s="26"/>
      <c r="AA6" s="24"/>
      <c r="AB6" s="84">
        <v>0</v>
      </c>
      <c r="AC6" s="84" t="s">
        <v>40</v>
      </c>
      <c r="AD6" s="84">
        <v>3</v>
      </c>
      <c r="AE6" s="26"/>
      <c r="AF6" s="24"/>
      <c r="AG6" s="84">
        <v>3</v>
      </c>
      <c r="AH6" s="84" t="s">
        <v>40</v>
      </c>
      <c r="AI6" s="84">
        <v>0</v>
      </c>
      <c r="AJ6" s="26"/>
      <c r="AK6" s="30">
        <f>+B5+G5+L5+Q5+V5+AA5+AF5</f>
        <v>8</v>
      </c>
      <c r="AL6" s="31">
        <f>+C5+H5+M5+R5+W5+AB5+AG5</f>
        <v>4</v>
      </c>
      <c r="AM6" s="32">
        <f>+AK6+AL6</f>
        <v>12</v>
      </c>
      <c r="AN6" s="31">
        <f>+C6+H6+M6+R6+W6+AB6+AG6</f>
        <v>8</v>
      </c>
      <c r="AO6" s="31" t="s">
        <v>41</v>
      </c>
      <c r="AP6" s="31">
        <f>+E6+J6+O6+T6+Y6+AD6+AI6</f>
        <v>4</v>
      </c>
      <c r="AQ6" s="33">
        <f>+C7+H7+M7+R7+W7+AB7+AG7</f>
        <v>17</v>
      </c>
      <c r="AR6" s="31" t="s">
        <v>41</v>
      </c>
      <c r="AS6" s="32">
        <f>+E7+J7+O7+T7+Y7+AD7+AI7</f>
        <v>8</v>
      </c>
      <c r="AT6" s="34">
        <f>IF(AS6=0,"10.000",AQ6/(AQ6+AS6)*10)</f>
        <v>6.8000000000000007</v>
      </c>
      <c r="AU6" s="118">
        <f>RANK(AV6,$AV$6:$AV$25)</f>
        <v>1</v>
      </c>
      <c r="AV6" s="35">
        <f>AM6*1000+AL6*100+AP7*10+AT6</f>
        <v>12446.8</v>
      </c>
    </row>
    <row r="7" spans="1:48" ht="14.25" customHeight="1" x14ac:dyDescent="0.2">
      <c r="A7" s="36"/>
      <c r="B7" s="37"/>
      <c r="C7" s="38"/>
      <c r="D7" s="38"/>
      <c r="E7" s="38"/>
      <c r="F7" s="38"/>
      <c r="G7" s="37" t="s">
        <v>42</v>
      </c>
      <c r="H7" s="85"/>
      <c r="I7" s="85" t="s">
        <v>40</v>
      </c>
      <c r="J7" s="85"/>
      <c r="K7" s="39" t="s">
        <v>43</v>
      </c>
      <c r="L7" s="37" t="s">
        <v>42</v>
      </c>
      <c r="M7" s="85"/>
      <c r="N7" s="85" t="s">
        <v>40</v>
      </c>
      <c r="O7" s="85"/>
      <c r="P7" s="39" t="s">
        <v>43</v>
      </c>
      <c r="Q7" s="37" t="s">
        <v>42</v>
      </c>
      <c r="R7" s="85">
        <v>5</v>
      </c>
      <c r="S7" s="85" t="s">
        <v>40</v>
      </c>
      <c r="T7" s="85">
        <v>2</v>
      </c>
      <c r="U7" s="39"/>
      <c r="V7" s="37"/>
      <c r="W7" s="85">
        <v>6</v>
      </c>
      <c r="X7" s="85" t="s">
        <v>40</v>
      </c>
      <c r="Y7" s="85">
        <v>0</v>
      </c>
      <c r="Z7" s="39" t="s">
        <v>43</v>
      </c>
      <c r="AA7" s="37" t="s">
        <v>42</v>
      </c>
      <c r="AB7" s="85">
        <v>0</v>
      </c>
      <c r="AC7" s="85" t="s">
        <v>40</v>
      </c>
      <c r="AD7" s="85">
        <v>6</v>
      </c>
      <c r="AE7" s="39" t="s">
        <v>43</v>
      </c>
      <c r="AF7" s="37" t="s">
        <v>42</v>
      </c>
      <c r="AG7" s="85">
        <v>6</v>
      </c>
      <c r="AH7" s="85" t="s">
        <v>40</v>
      </c>
      <c r="AI7" s="85">
        <v>0</v>
      </c>
      <c r="AJ7" s="39" t="s">
        <v>43</v>
      </c>
      <c r="AK7" s="40"/>
      <c r="AL7" s="41"/>
      <c r="AM7" s="42"/>
      <c r="AN7" s="41"/>
      <c r="AO7" s="41"/>
      <c r="AP7" s="43">
        <f>+AN6-AP6</f>
        <v>4</v>
      </c>
      <c r="AQ7" s="44"/>
      <c r="AR7" s="41"/>
      <c r="AS7" s="42"/>
      <c r="AT7" s="45"/>
      <c r="AU7" s="119"/>
      <c r="AV7" s="46"/>
    </row>
    <row r="8" spans="1:48" ht="14.25" customHeight="1" x14ac:dyDescent="0.2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0</v>
      </c>
      <c r="N8" s="25"/>
      <c r="O8" s="25"/>
      <c r="P8" s="25"/>
      <c r="Q8" s="77"/>
      <c r="R8" s="81"/>
      <c r="S8" s="25"/>
      <c r="T8" s="25"/>
      <c r="U8" s="25"/>
      <c r="V8" s="77">
        <v>0</v>
      </c>
      <c r="W8" s="81">
        <v>0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0</v>
      </c>
      <c r="AG8" s="81">
        <v>0</v>
      </c>
      <c r="AH8" s="25"/>
      <c r="AI8" s="25"/>
      <c r="AJ8" s="25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18"/>
      <c r="AV8" s="35"/>
    </row>
    <row r="9" spans="1:48" ht="14.25" customHeight="1" x14ac:dyDescent="0.2">
      <c r="A9" s="5" t="s">
        <v>112</v>
      </c>
      <c r="B9" s="24"/>
      <c r="C9" s="49">
        <f>J6</f>
        <v>0</v>
      </c>
      <c r="D9" s="25" t="s">
        <v>45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1</v>
      </c>
      <c r="N9" s="84" t="s">
        <v>45</v>
      </c>
      <c r="O9" s="84">
        <v>2</v>
      </c>
      <c r="P9" s="25"/>
      <c r="Q9" s="24"/>
      <c r="R9" s="84"/>
      <c r="S9" s="84" t="s">
        <v>45</v>
      </c>
      <c r="T9" s="84"/>
      <c r="U9" s="25"/>
      <c r="V9" s="24"/>
      <c r="W9" s="84">
        <v>0</v>
      </c>
      <c r="X9" s="84" t="s">
        <v>45</v>
      </c>
      <c r="Y9" s="84">
        <v>3</v>
      </c>
      <c r="Z9" s="25"/>
      <c r="AA9" s="24"/>
      <c r="AB9" s="84">
        <v>0</v>
      </c>
      <c r="AC9" s="84" t="s">
        <v>45</v>
      </c>
      <c r="AD9" s="84">
        <v>3</v>
      </c>
      <c r="AE9" s="25"/>
      <c r="AF9" s="24"/>
      <c r="AG9" s="84">
        <v>0</v>
      </c>
      <c r="AH9" s="84" t="s">
        <v>45</v>
      </c>
      <c r="AI9" s="84">
        <v>3</v>
      </c>
      <c r="AJ9" s="25"/>
      <c r="AK9" s="30">
        <f>+B8+G8+L8+Q8+V8+AA8+AF8</f>
        <v>4</v>
      </c>
      <c r="AL9" s="31">
        <f>+C8+H8+M8+R8+W8+AB8+AG8</f>
        <v>0</v>
      </c>
      <c r="AM9" s="32">
        <f>+AK9+AL9</f>
        <v>4</v>
      </c>
      <c r="AN9" s="146">
        <f>+C9+H9+M9+R9+W9+AB9</f>
        <v>1</v>
      </c>
      <c r="AO9" s="31" t="s">
        <v>41</v>
      </c>
      <c r="AP9" s="146">
        <f>+E9+J9+O9+T9+Y9+AD9+AI9</f>
        <v>11</v>
      </c>
      <c r="AQ9" s="147">
        <f>+C10+H10+M10+R10+W10+AB10+AG10</f>
        <v>2</v>
      </c>
      <c r="AR9" s="31" t="s">
        <v>41</v>
      </c>
      <c r="AS9" s="148">
        <f>+E10+J10+O10+T10+Y10+AD10+AI10</f>
        <v>22</v>
      </c>
      <c r="AT9" s="34">
        <f>IF(AS9=0,"10.000",AQ9/(AQ9+AS9)*10)</f>
        <v>0.83333333333333326</v>
      </c>
      <c r="AU9" s="118">
        <f>RANK(AV9,$AV$6:$AV$25)</f>
        <v>6</v>
      </c>
      <c r="AV9" s="35">
        <f>AM9*1000+AL9*100+AP10*10+AT9</f>
        <v>3900.8333333333335</v>
      </c>
    </row>
    <row r="10" spans="1:48" ht="14.25" customHeight="1" x14ac:dyDescent="0.2">
      <c r="A10" s="5"/>
      <c r="B10" s="37" t="s">
        <v>47</v>
      </c>
      <c r="C10" s="61">
        <f>J7</f>
        <v>0</v>
      </c>
      <c r="D10" s="38" t="s">
        <v>45</v>
      </c>
      <c r="E10" s="61">
        <f>H7</f>
        <v>0</v>
      </c>
      <c r="F10" s="39" t="s">
        <v>48</v>
      </c>
      <c r="G10" s="37"/>
      <c r="H10" s="38"/>
      <c r="I10" s="25"/>
      <c r="J10" s="25"/>
      <c r="K10" s="25"/>
      <c r="L10" s="24" t="s">
        <v>47</v>
      </c>
      <c r="M10" s="84">
        <v>2</v>
      </c>
      <c r="N10" s="84" t="s">
        <v>45</v>
      </c>
      <c r="O10" s="84">
        <v>4</v>
      </c>
      <c r="P10" s="25" t="s">
        <v>48</v>
      </c>
      <c r="Q10" s="24" t="s">
        <v>47</v>
      </c>
      <c r="R10" s="84"/>
      <c r="S10" s="84" t="s">
        <v>45</v>
      </c>
      <c r="T10" s="84"/>
      <c r="U10" s="25" t="s">
        <v>48</v>
      </c>
      <c r="V10" s="24" t="s">
        <v>47</v>
      </c>
      <c r="W10" s="84">
        <v>0</v>
      </c>
      <c r="X10" s="84" t="s">
        <v>45</v>
      </c>
      <c r="Y10" s="84">
        <v>6</v>
      </c>
      <c r="Z10" s="25" t="s">
        <v>48</v>
      </c>
      <c r="AA10" s="24" t="s">
        <v>47</v>
      </c>
      <c r="AB10" s="84">
        <v>0</v>
      </c>
      <c r="AC10" s="84" t="s">
        <v>45</v>
      </c>
      <c r="AD10" s="84">
        <v>6</v>
      </c>
      <c r="AE10" s="25" t="s">
        <v>48</v>
      </c>
      <c r="AF10" s="24" t="s">
        <v>47</v>
      </c>
      <c r="AG10" s="84">
        <v>0</v>
      </c>
      <c r="AH10" s="84" t="s">
        <v>45</v>
      </c>
      <c r="AI10" s="84">
        <v>6</v>
      </c>
      <c r="AJ10" s="25" t="s">
        <v>48</v>
      </c>
      <c r="AK10" s="40"/>
      <c r="AL10" s="41"/>
      <c r="AM10" s="42"/>
      <c r="AN10" s="41"/>
      <c r="AO10" s="41"/>
      <c r="AP10" s="43">
        <f>+AN9-AP9</f>
        <v>-10</v>
      </c>
      <c r="AQ10" s="44"/>
      <c r="AR10" s="41"/>
      <c r="AS10" s="42"/>
      <c r="AT10" s="45"/>
      <c r="AU10" s="119"/>
      <c r="AV10" s="35"/>
    </row>
    <row r="11" spans="1:48" ht="14.25" customHeight="1" x14ac:dyDescent="0.2">
      <c r="A11" s="50" t="s">
        <v>49</v>
      </c>
      <c r="B11" s="77"/>
      <c r="C11" s="81"/>
      <c r="D11" s="25"/>
      <c r="E11" s="25"/>
      <c r="F11" s="25"/>
      <c r="G11" s="77">
        <v>2</v>
      </c>
      <c r="H11" s="81">
        <v>1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0</v>
      </c>
      <c r="S11" s="53"/>
      <c r="T11" s="53"/>
      <c r="U11" s="53"/>
      <c r="V11" s="78"/>
      <c r="W11" s="82"/>
      <c r="X11" s="53"/>
      <c r="Y11" s="53"/>
      <c r="Z11" s="53"/>
      <c r="AA11" s="78">
        <v>2</v>
      </c>
      <c r="AB11" s="82">
        <v>0</v>
      </c>
      <c r="AC11" s="53"/>
      <c r="AD11" s="53"/>
      <c r="AE11" s="53"/>
      <c r="AF11" s="78"/>
      <c r="AG11" s="82"/>
      <c r="AH11" s="53"/>
      <c r="AI11" s="53"/>
      <c r="AJ11" s="53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18"/>
      <c r="AV11" s="59"/>
    </row>
    <row r="12" spans="1:48" ht="14.25" customHeight="1" x14ac:dyDescent="0.2">
      <c r="A12" s="128" t="s">
        <v>135</v>
      </c>
      <c r="B12" s="24"/>
      <c r="C12" s="49">
        <f>O6</f>
        <v>0</v>
      </c>
      <c r="D12" s="25" t="s">
        <v>29</v>
      </c>
      <c r="E12" s="49">
        <f>M6</f>
        <v>0</v>
      </c>
      <c r="F12" s="25"/>
      <c r="G12" s="24"/>
      <c r="H12" s="49">
        <f>O9</f>
        <v>2</v>
      </c>
      <c r="I12" s="49" t="s">
        <v>29</v>
      </c>
      <c r="J12" s="49">
        <f>M9</f>
        <v>1</v>
      </c>
      <c r="K12" s="25"/>
      <c r="L12" s="24"/>
      <c r="M12" s="25"/>
      <c r="N12" s="25"/>
      <c r="O12" s="25"/>
      <c r="P12" s="25"/>
      <c r="Q12" s="24"/>
      <c r="R12" s="84">
        <v>1</v>
      </c>
      <c r="S12" s="84" t="s">
        <v>29</v>
      </c>
      <c r="T12" s="84">
        <v>2</v>
      </c>
      <c r="U12" s="25"/>
      <c r="V12" s="24"/>
      <c r="W12" s="84"/>
      <c r="X12" s="84" t="s">
        <v>29</v>
      </c>
      <c r="Y12" s="84"/>
      <c r="Z12" s="25"/>
      <c r="AA12" s="24"/>
      <c r="AB12" s="84">
        <v>0</v>
      </c>
      <c r="AC12" s="84" t="s">
        <v>29</v>
      </c>
      <c r="AD12" s="84">
        <v>3</v>
      </c>
      <c r="AE12" s="25"/>
      <c r="AF12" s="24"/>
      <c r="AG12" s="84"/>
      <c r="AH12" s="84" t="s">
        <v>29</v>
      </c>
      <c r="AI12" s="84"/>
      <c r="AJ12" s="25"/>
      <c r="AK12" s="30">
        <f>+B11+G11+L11+Q11+V11+AA11+AF11</f>
        <v>6</v>
      </c>
      <c r="AL12" s="31">
        <f>+C11+H11+M11+R11+W11+AB11+AG11</f>
        <v>1</v>
      </c>
      <c r="AM12" s="32">
        <f>+AK12+AL12</f>
        <v>7</v>
      </c>
      <c r="AN12" s="146">
        <f>+C12+H12+M12+R12+W12+AB12+AG12</f>
        <v>3</v>
      </c>
      <c r="AO12" s="31" t="s">
        <v>30</v>
      </c>
      <c r="AP12" s="146">
        <f>+E12+J12+O12+T12+Y12+AD12+AI12</f>
        <v>6</v>
      </c>
      <c r="AQ12" s="147">
        <f>+C13+H13+M13+R13+W13+AB13+AG13</f>
        <v>6</v>
      </c>
      <c r="AR12" s="31" t="s">
        <v>30</v>
      </c>
      <c r="AS12" s="148">
        <f>+E13+J13+O13+T13+Y13+AD13+AI13</f>
        <v>12</v>
      </c>
      <c r="AT12" s="34">
        <f>IF(AS12=0,"10.000",AQ12/(AQ12+AS12)*10)</f>
        <v>3.333333333333333</v>
      </c>
      <c r="AU12" s="118">
        <f>RANK(AV12,$AV$6:$AV$25)</f>
        <v>5</v>
      </c>
      <c r="AV12" s="35">
        <f>AM12*1000+AL12*100+AP13*10+AT12</f>
        <v>7073.333333333333</v>
      </c>
    </row>
    <row r="13" spans="1:48" ht="14.25" customHeight="1" x14ac:dyDescent="0.2">
      <c r="A13" s="36"/>
      <c r="B13" s="37" t="s">
        <v>31</v>
      </c>
      <c r="C13" s="61">
        <f>O7</f>
        <v>0</v>
      </c>
      <c r="D13" s="38" t="s">
        <v>29</v>
      </c>
      <c r="E13" s="61">
        <f>M7</f>
        <v>0</v>
      </c>
      <c r="F13" s="38" t="s">
        <v>32</v>
      </c>
      <c r="G13" s="37" t="s">
        <v>31</v>
      </c>
      <c r="H13" s="61">
        <f>O10</f>
        <v>4</v>
      </c>
      <c r="I13" s="38" t="s">
        <v>29</v>
      </c>
      <c r="J13" s="38">
        <f>M10</f>
        <v>2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2</v>
      </c>
      <c r="S13" s="85" t="s">
        <v>29</v>
      </c>
      <c r="T13" s="85">
        <v>4</v>
      </c>
      <c r="U13" s="38" t="s">
        <v>32</v>
      </c>
      <c r="V13" s="37" t="s">
        <v>31</v>
      </c>
      <c r="W13" s="85"/>
      <c r="X13" s="85" t="s">
        <v>29</v>
      </c>
      <c r="Y13" s="85"/>
      <c r="Z13" s="38" t="s">
        <v>32</v>
      </c>
      <c r="AA13" s="37" t="s">
        <v>31</v>
      </c>
      <c r="AB13" s="85">
        <v>0</v>
      </c>
      <c r="AC13" s="85" t="s">
        <v>29</v>
      </c>
      <c r="AD13" s="85">
        <v>6</v>
      </c>
      <c r="AE13" s="38" t="s">
        <v>32</v>
      </c>
      <c r="AF13" s="37" t="s">
        <v>31</v>
      </c>
      <c r="AG13" s="85"/>
      <c r="AH13" s="85" t="s">
        <v>29</v>
      </c>
      <c r="AI13" s="85"/>
      <c r="AJ13" s="38" t="s">
        <v>32</v>
      </c>
      <c r="AK13" s="40"/>
      <c r="AL13" s="41"/>
      <c r="AM13" s="42"/>
      <c r="AN13" s="41"/>
      <c r="AO13" s="41"/>
      <c r="AP13" s="43">
        <f>+AN12-AP12</f>
        <v>-3</v>
      </c>
      <c r="AQ13" s="44"/>
      <c r="AR13" s="41"/>
      <c r="AS13" s="42"/>
      <c r="AT13" s="45"/>
      <c r="AU13" s="119"/>
      <c r="AV13" s="46"/>
    </row>
    <row r="14" spans="1:48" ht="14.25" customHeight="1" x14ac:dyDescent="0.2">
      <c r="A14" s="5" t="s">
        <v>50</v>
      </c>
      <c r="B14" s="78">
        <v>2</v>
      </c>
      <c r="C14" s="82">
        <v>0</v>
      </c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1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1</v>
      </c>
      <c r="X14" s="25"/>
      <c r="Y14" s="25"/>
      <c r="Z14" s="25"/>
      <c r="AA14" s="77">
        <v>2</v>
      </c>
      <c r="AB14" s="81">
        <v>0</v>
      </c>
      <c r="AC14" s="25"/>
      <c r="AD14" s="25"/>
      <c r="AE14" s="25"/>
      <c r="AF14" s="77"/>
      <c r="AG14" s="81"/>
      <c r="AH14" s="25"/>
      <c r="AI14" s="25"/>
      <c r="AJ14" s="25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18"/>
      <c r="AV14" s="35"/>
    </row>
    <row r="15" spans="1:48" ht="14.25" customHeight="1" x14ac:dyDescent="0.2">
      <c r="A15" s="5" t="s">
        <v>114</v>
      </c>
      <c r="B15" s="24"/>
      <c r="C15" s="49">
        <f>T6</f>
        <v>1</v>
      </c>
      <c r="D15" s="49" t="s">
        <v>29</v>
      </c>
      <c r="E15" s="49">
        <f>R6</f>
        <v>2</v>
      </c>
      <c r="F15" s="25"/>
      <c r="G15" s="24"/>
      <c r="H15" s="49">
        <f>T9</f>
        <v>0</v>
      </c>
      <c r="I15" s="49" t="s">
        <v>29</v>
      </c>
      <c r="J15" s="49">
        <f>R9</f>
        <v>0</v>
      </c>
      <c r="K15" s="25"/>
      <c r="L15" s="24"/>
      <c r="M15" s="49">
        <f>T12</f>
        <v>2</v>
      </c>
      <c r="N15" s="49" t="s">
        <v>29</v>
      </c>
      <c r="O15" s="49">
        <f>R12</f>
        <v>1</v>
      </c>
      <c r="P15" s="25"/>
      <c r="Q15" s="24"/>
      <c r="R15" s="25"/>
      <c r="S15" s="25"/>
      <c r="T15" s="25"/>
      <c r="U15" s="25"/>
      <c r="V15" s="24"/>
      <c r="W15" s="84">
        <v>2</v>
      </c>
      <c r="X15" s="84" t="s">
        <v>29</v>
      </c>
      <c r="Y15" s="84">
        <v>1</v>
      </c>
      <c r="Z15" s="25"/>
      <c r="AA15" s="24"/>
      <c r="AB15" s="84">
        <v>0</v>
      </c>
      <c r="AC15" s="84" t="s">
        <v>29</v>
      </c>
      <c r="AD15" s="84">
        <v>3</v>
      </c>
      <c r="AE15" s="25"/>
      <c r="AF15" s="24"/>
      <c r="AG15" s="84"/>
      <c r="AH15" s="84" t="s">
        <v>29</v>
      </c>
      <c r="AI15" s="84"/>
      <c r="AJ15" s="25"/>
      <c r="AK15" s="30">
        <f>+B14+G14+L14+Q14+V14+AA14+AF14</f>
        <v>8</v>
      </c>
      <c r="AL15" s="31">
        <f>+C14+H14+M14+R14+W14+AB14+AG14</f>
        <v>2</v>
      </c>
      <c r="AM15" s="32">
        <f>+AK15+AL15</f>
        <v>10</v>
      </c>
      <c r="AN15" s="146">
        <f>+C15+H15+M15+R15+W15+AB15+AG15</f>
        <v>5</v>
      </c>
      <c r="AO15" s="31" t="s">
        <v>30</v>
      </c>
      <c r="AP15" s="146">
        <f>+E15+J15+O15+T15+Y15+AD15+AI15</f>
        <v>7</v>
      </c>
      <c r="AQ15" s="147">
        <f>+C16+H16+M16+R16+W16+AB16+AG16</f>
        <v>11</v>
      </c>
      <c r="AR15" s="31" t="s">
        <v>30</v>
      </c>
      <c r="AS15" s="148">
        <f>+E16+J16+O16+T16+Y16+AD16+AI16</f>
        <v>15</v>
      </c>
      <c r="AT15" s="34">
        <f>IF(AS15=0,"10.000",AQ15/(AQ15+AS15)*10)</f>
        <v>4.2307692307692308</v>
      </c>
      <c r="AU15" s="118">
        <f>RANK(AV15,$AV$6:$AV$25)</f>
        <v>2</v>
      </c>
      <c r="AV15" s="35">
        <f>AM15*1000+AL15*100+AP16*10+AT15</f>
        <v>10184.23076923077</v>
      </c>
    </row>
    <row r="16" spans="1:48" ht="14.25" customHeight="1" x14ac:dyDescent="0.2">
      <c r="A16" s="5"/>
      <c r="B16" s="37" t="s">
        <v>31</v>
      </c>
      <c r="C16" s="61">
        <f>T7</f>
        <v>2</v>
      </c>
      <c r="D16" s="61" t="s">
        <v>29</v>
      </c>
      <c r="E16" s="61">
        <f>R7</f>
        <v>5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0</v>
      </c>
      <c r="K16" s="38" t="s">
        <v>32</v>
      </c>
      <c r="L16" s="37" t="s">
        <v>31</v>
      </c>
      <c r="M16" s="61">
        <f>T13</f>
        <v>4</v>
      </c>
      <c r="N16" s="61" t="s">
        <v>29</v>
      </c>
      <c r="O16" s="61">
        <f>R13</f>
        <v>2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5</v>
      </c>
      <c r="X16" s="84" t="s">
        <v>29</v>
      </c>
      <c r="Y16" s="84">
        <v>2</v>
      </c>
      <c r="Z16" s="25" t="s">
        <v>32</v>
      </c>
      <c r="AA16" s="24" t="s">
        <v>31</v>
      </c>
      <c r="AB16" s="84">
        <v>0</v>
      </c>
      <c r="AC16" s="84" t="s">
        <v>29</v>
      </c>
      <c r="AD16" s="84">
        <v>6</v>
      </c>
      <c r="AE16" s="25" t="s">
        <v>32</v>
      </c>
      <c r="AF16" s="24" t="s">
        <v>31</v>
      </c>
      <c r="AG16" s="84"/>
      <c r="AH16" s="84" t="s">
        <v>29</v>
      </c>
      <c r="AI16" s="84"/>
      <c r="AJ16" s="25" t="s">
        <v>32</v>
      </c>
      <c r="AK16" s="40"/>
      <c r="AL16" s="41"/>
      <c r="AM16" s="42"/>
      <c r="AN16" s="41"/>
      <c r="AO16" s="41"/>
      <c r="AP16" s="43">
        <f>+AN15-AP15</f>
        <v>-2</v>
      </c>
      <c r="AQ16" s="44"/>
      <c r="AR16" s="41"/>
      <c r="AS16" s="42"/>
      <c r="AT16" s="45"/>
      <c r="AU16" s="119"/>
      <c r="AV16" s="35"/>
    </row>
    <row r="17" spans="1:48" ht="14.25" customHeight="1" x14ac:dyDescent="0.2">
      <c r="A17" s="50" t="s">
        <v>39</v>
      </c>
      <c r="B17" s="77"/>
      <c r="C17" s="81"/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/>
      <c r="M17" s="81"/>
      <c r="N17" s="25"/>
      <c r="O17" s="25"/>
      <c r="P17" s="25"/>
      <c r="Q17" s="77">
        <v>2</v>
      </c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>
        <v>1</v>
      </c>
      <c r="AG17" s="82">
        <v>1</v>
      </c>
      <c r="AH17" s="53"/>
      <c r="AI17" s="53"/>
      <c r="AJ17" s="53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18"/>
      <c r="AV17" s="59"/>
    </row>
    <row r="18" spans="1:48" ht="14.25" customHeight="1" x14ac:dyDescent="0.2">
      <c r="A18" s="5" t="s">
        <v>136</v>
      </c>
      <c r="B18" s="24"/>
      <c r="C18" s="49">
        <f>Y6</f>
        <v>0</v>
      </c>
      <c r="D18" s="49" t="s">
        <v>33</v>
      </c>
      <c r="E18" s="49">
        <f>W6</f>
        <v>3</v>
      </c>
      <c r="F18" s="49"/>
      <c r="G18" s="63"/>
      <c r="H18" s="49">
        <f>Y9</f>
        <v>3</v>
      </c>
      <c r="I18" s="49" t="s">
        <v>33</v>
      </c>
      <c r="J18" s="49">
        <f>W9</f>
        <v>0</v>
      </c>
      <c r="K18" s="49"/>
      <c r="L18" s="63"/>
      <c r="M18" s="49">
        <f>Y12</f>
        <v>0</v>
      </c>
      <c r="N18" s="49" t="s">
        <v>33</v>
      </c>
      <c r="O18" s="49">
        <f>W12</f>
        <v>0</v>
      </c>
      <c r="P18" s="49"/>
      <c r="Q18" s="63"/>
      <c r="R18" s="49">
        <f>Y15</f>
        <v>1</v>
      </c>
      <c r="S18" s="49" t="s">
        <v>33</v>
      </c>
      <c r="T18" s="49">
        <f>W15</f>
        <v>2</v>
      </c>
      <c r="U18" s="26"/>
      <c r="V18" s="24"/>
      <c r="W18" s="25"/>
      <c r="X18" s="25"/>
      <c r="Y18" s="25"/>
      <c r="Z18" s="25"/>
      <c r="AA18" s="24"/>
      <c r="AB18" s="84"/>
      <c r="AC18" s="84" t="s">
        <v>33</v>
      </c>
      <c r="AD18" s="84"/>
      <c r="AE18" s="25"/>
      <c r="AF18" s="24"/>
      <c r="AG18" s="84">
        <v>2</v>
      </c>
      <c r="AH18" s="84" t="s">
        <v>33</v>
      </c>
      <c r="AI18" s="84">
        <v>1</v>
      </c>
      <c r="AJ18" s="25"/>
      <c r="AK18" s="30">
        <f>+B17+G17+L17+Q17+V17+AA17+AF17</f>
        <v>5</v>
      </c>
      <c r="AL18" s="31">
        <f>+C17+H17+M17+R17+W17+AB17+AG17</f>
        <v>2</v>
      </c>
      <c r="AM18" s="32">
        <f>+AK18+AL18</f>
        <v>7</v>
      </c>
      <c r="AN18" s="146">
        <f>+C18+H18+M18+R18+W18+AB18+AG18</f>
        <v>6</v>
      </c>
      <c r="AO18" s="31" t="s">
        <v>34</v>
      </c>
      <c r="AP18" s="146">
        <f>+E18+J18+O18+T18+Y18+AD18+AI18</f>
        <v>6</v>
      </c>
      <c r="AQ18" s="147">
        <f>+C19+H19+M19+R19+W19+AB19+AG19</f>
        <v>12</v>
      </c>
      <c r="AR18" s="31" t="s">
        <v>34</v>
      </c>
      <c r="AS18" s="148">
        <f>+E19+J19+O19+T19+Y19+AD19+AI19</f>
        <v>13</v>
      </c>
      <c r="AT18" s="34">
        <f>IF(AS18=0,"10.000",AQ18/(AQ18+AS18)*10)</f>
        <v>4.8</v>
      </c>
      <c r="AU18" s="118">
        <f>RANK(AV18,$AV$6:$AV$25)</f>
        <v>4</v>
      </c>
      <c r="AV18" s="35">
        <f>AM18*1000+AL18*100+AP19*10+AT18</f>
        <v>7204.8</v>
      </c>
    </row>
    <row r="19" spans="1:48" ht="14.25" customHeight="1" x14ac:dyDescent="0.2">
      <c r="A19" s="36"/>
      <c r="B19" s="37" t="s">
        <v>35</v>
      </c>
      <c r="C19" s="61">
        <f>Y7</f>
        <v>0</v>
      </c>
      <c r="D19" s="61" t="s">
        <v>33</v>
      </c>
      <c r="E19" s="61">
        <f>W7</f>
        <v>6</v>
      </c>
      <c r="F19" s="61" t="s">
        <v>36</v>
      </c>
      <c r="G19" s="64" t="s">
        <v>35</v>
      </c>
      <c r="H19" s="61">
        <v>6</v>
      </c>
      <c r="I19" s="61" t="s">
        <v>33</v>
      </c>
      <c r="J19" s="61">
        <f>W10</f>
        <v>0</v>
      </c>
      <c r="K19" s="61" t="s">
        <v>36</v>
      </c>
      <c r="L19" s="64" t="s">
        <v>35</v>
      </c>
      <c r="M19" s="61">
        <f>Y13</f>
        <v>0</v>
      </c>
      <c r="N19" s="61" t="s">
        <v>33</v>
      </c>
      <c r="O19" s="61">
        <f>W13</f>
        <v>0</v>
      </c>
      <c r="P19" s="61" t="s">
        <v>36</v>
      </c>
      <c r="Q19" s="64" t="s">
        <v>35</v>
      </c>
      <c r="R19" s="61">
        <f>Y16</f>
        <v>2</v>
      </c>
      <c r="S19" s="61" t="s">
        <v>33</v>
      </c>
      <c r="T19" s="61">
        <f>W16</f>
        <v>5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/>
      <c r="AC19" s="85" t="s">
        <v>33</v>
      </c>
      <c r="AD19" s="85"/>
      <c r="AE19" s="38" t="s">
        <v>36</v>
      </c>
      <c r="AF19" s="37" t="s">
        <v>35</v>
      </c>
      <c r="AG19" s="85">
        <v>4</v>
      </c>
      <c r="AH19" s="85" t="s">
        <v>33</v>
      </c>
      <c r="AI19" s="85">
        <v>2</v>
      </c>
      <c r="AJ19" s="38" t="s">
        <v>36</v>
      </c>
      <c r="AK19" s="40"/>
      <c r="AL19" s="41"/>
      <c r="AM19" s="42"/>
      <c r="AN19" s="41"/>
      <c r="AO19" s="41"/>
      <c r="AP19" s="43">
        <f>+AN18-AP18</f>
        <v>0</v>
      </c>
      <c r="AQ19" s="44"/>
      <c r="AR19" s="41"/>
      <c r="AS19" s="42"/>
      <c r="AT19" s="45"/>
      <c r="AU19" s="120"/>
      <c r="AV19" s="46"/>
    </row>
    <row r="20" spans="1:48" ht="14.25" customHeight="1" x14ac:dyDescent="0.2">
      <c r="A20" s="5" t="s">
        <v>38</v>
      </c>
      <c r="B20" s="78">
        <v>2</v>
      </c>
      <c r="C20" s="82">
        <v>1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/>
      <c r="M20" s="82"/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21"/>
      <c r="AV20" s="35"/>
    </row>
    <row r="21" spans="1:48" ht="14.25" customHeight="1" x14ac:dyDescent="0.2">
      <c r="A21" s="5" t="s">
        <v>116</v>
      </c>
      <c r="B21" s="24"/>
      <c r="C21" s="49">
        <f>AD6</f>
        <v>3</v>
      </c>
      <c r="D21" s="49" t="s">
        <v>51</v>
      </c>
      <c r="E21" s="49">
        <f>AB6</f>
        <v>0</v>
      </c>
      <c r="F21" s="49"/>
      <c r="G21" s="63"/>
      <c r="H21" s="49">
        <f>AD9</f>
        <v>3</v>
      </c>
      <c r="I21" s="49" t="s">
        <v>51</v>
      </c>
      <c r="J21" s="49">
        <f>AB9</f>
        <v>0</v>
      </c>
      <c r="K21" s="49"/>
      <c r="L21" s="63"/>
      <c r="M21" s="49">
        <f>AD12</f>
        <v>3</v>
      </c>
      <c r="N21" s="49" t="s">
        <v>51</v>
      </c>
      <c r="O21" s="49">
        <f>AB12</f>
        <v>0</v>
      </c>
      <c r="P21" s="49"/>
      <c r="Q21" s="63"/>
      <c r="R21" s="49">
        <f>AD15</f>
        <v>3</v>
      </c>
      <c r="S21" s="49" t="s">
        <v>51</v>
      </c>
      <c r="T21" s="49">
        <f>AB15</f>
        <v>0</v>
      </c>
      <c r="U21" s="49"/>
      <c r="V21" s="63"/>
      <c r="W21" s="49">
        <f>AD18</f>
        <v>0</v>
      </c>
      <c r="X21" s="49" t="s">
        <v>51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51</v>
      </c>
      <c r="AI21" s="84"/>
      <c r="AJ21" s="25"/>
      <c r="AK21" s="30">
        <f>+B20+G20+L20+Q20+V20+AA20+AF20</f>
        <v>6</v>
      </c>
      <c r="AL21" s="31">
        <f>+C20+H20+M20+R20+W20+AB20+AG20</f>
        <v>3</v>
      </c>
      <c r="AM21" s="32">
        <f>+AK21+AL21</f>
        <v>9</v>
      </c>
      <c r="AN21" s="146">
        <f>+C21+H21+M21+R21+W21+AB21+AG2</f>
        <v>12</v>
      </c>
      <c r="AO21" s="31" t="s">
        <v>52</v>
      </c>
      <c r="AP21" s="146">
        <f>+E21+J21+O21+T21+Y21+AD21+AI21</f>
        <v>0</v>
      </c>
      <c r="AQ21" s="147">
        <f>+C22+H22+M22+R22+W22+AB22+AG22</f>
        <v>24</v>
      </c>
      <c r="AR21" s="31" t="s">
        <v>52</v>
      </c>
      <c r="AS21" s="148">
        <f>+E22+J22+O22+T22+Y22+AD22+AI22</f>
        <v>0</v>
      </c>
      <c r="AT21" s="34" t="str">
        <f>IF(AS21=0,"10.000",AQ21/(AQ21+AS21)*10)</f>
        <v>10.000</v>
      </c>
      <c r="AU21" s="118">
        <f>RANK(AV21,$AV$6:$AV$25)</f>
        <v>3</v>
      </c>
      <c r="AV21" s="35">
        <f>AM21*1000+AL21*100+AP22*10+AT21</f>
        <v>9430</v>
      </c>
    </row>
    <row r="22" spans="1:48" ht="14.25" customHeight="1" x14ac:dyDescent="0.2">
      <c r="A22" s="5"/>
      <c r="B22" s="37" t="s">
        <v>53</v>
      </c>
      <c r="C22" s="61">
        <f>AD7</f>
        <v>6</v>
      </c>
      <c r="D22" s="61" t="s">
        <v>51</v>
      </c>
      <c r="E22" s="61">
        <f>AB7</f>
        <v>0</v>
      </c>
      <c r="F22" s="61" t="s">
        <v>54</v>
      </c>
      <c r="G22" s="64" t="s">
        <v>53</v>
      </c>
      <c r="H22" s="61">
        <f>AD10</f>
        <v>6</v>
      </c>
      <c r="I22" s="61" t="s">
        <v>51</v>
      </c>
      <c r="J22" s="61">
        <f>AB10</f>
        <v>0</v>
      </c>
      <c r="K22" s="61" t="s">
        <v>54</v>
      </c>
      <c r="L22" s="64" t="s">
        <v>53</v>
      </c>
      <c r="M22" s="61">
        <f>AD13</f>
        <v>6</v>
      </c>
      <c r="N22" s="61" t="s">
        <v>51</v>
      </c>
      <c r="O22" s="61">
        <f>AB13</f>
        <v>0</v>
      </c>
      <c r="P22" s="61" t="s">
        <v>54</v>
      </c>
      <c r="Q22" s="64" t="s">
        <v>53</v>
      </c>
      <c r="R22" s="61">
        <f>AD16</f>
        <v>6</v>
      </c>
      <c r="S22" s="61" t="s">
        <v>51</v>
      </c>
      <c r="T22" s="61">
        <f>AB16</f>
        <v>0</v>
      </c>
      <c r="U22" s="61" t="s">
        <v>54</v>
      </c>
      <c r="V22" s="64" t="s">
        <v>53</v>
      </c>
      <c r="W22" s="61">
        <f>AD19</f>
        <v>0</v>
      </c>
      <c r="X22" s="61" t="s">
        <v>51</v>
      </c>
      <c r="Y22" s="61">
        <f>AB19</f>
        <v>0</v>
      </c>
      <c r="Z22" s="38" t="s">
        <v>54</v>
      </c>
      <c r="AA22" s="37"/>
      <c r="AB22" s="38"/>
      <c r="AC22" s="25"/>
      <c r="AD22" s="25"/>
      <c r="AE22" s="25"/>
      <c r="AF22" s="24" t="s">
        <v>53</v>
      </c>
      <c r="AG22" s="84"/>
      <c r="AH22" s="84" t="s">
        <v>51</v>
      </c>
      <c r="AI22" s="84"/>
      <c r="AJ22" s="25" t="s">
        <v>54</v>
      </c>
      <c r="AK22" s="40"/>
      <c r="AL22" s="41"/>
      <c r="AM22" s="42"/>
      <c r="AN22" s="41"/>
      <c r="AO22" s="41"/>
      <c r="AP22" s="43">
        <f>+AN21-AP21</f>
        <v>12</v>
      </c>
      <c r="AQ22" s="44"/>
      <c r="AR22" s="41"/>
      <c r="AS22" s="42"/>
      <c r="AT22" s="45"/>
      <c r="AU22" s="122"/>
      <c r="AV22" s="35"/>
    </row>
    <row r="23" spans="1:48" ht="14.25" customHeight="1" x14ac:dyDescent="0.2">
      <c r="A23" s="50" t="s">
        <v>55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23"/>
      <c r="AV23" s="59"/>
    </row>
    <row r="24" spans="1:48" ht="14.25" customHeight="1" x14ac:dyDescent="0.2">
      <c r="A24" s="5" t="s">
        <v>137</v>
      </c>
      <c r="B24" s="24"/>
      <c r="C24" s="49">
        <f>AI6</f>
        <v>0</v>
      </c>
      <c r="D24" s="49" t="s">
        <v>29</v>
      </c>
      <c r="E24" s="49">
        <f>AG6</f>
        <v>3</v>
      </c>
      <c r="F24" s="49"/>
      <c r="G24" s="63"/>
      <c r="H24" s="49">
        <f>AI9</f>
        <v>3</v>
      </c>
      <c r="I24" s="49" t="s">
        <v>29</v>
      </c>
      <c r="J24" s="49">
        <f>AG9</f>
        <v>0</v>
      </c>
      <c r="K24" s="49"/>
      <c r="L24" s="63"/>
      <c r="M24" s="49">
        <f>AI12</f>
        <v>0</v>
      </c>
      <c r="N24" s="49" t="s">
        <v>29</v>
      </c>
      <c r="O24" s="49">
        <f>AG12</f>
        <v>0</v>
      </c>
      <c r="P24" s="49"/>
      <c r="Q24" s="63"/>
      <c r="R24" s="49">
        <f>AI15</f>
        <v>0</v>
      </c>
      <c r="S24" s="49" t="s">
        <v>29</v>
      </c>
      <c r="T24" s="49">
        <f>AG15</f>
        <v>0</v>
      </c>
      <c r="U24" s="49"/>
      <c r="V24" s="63"/>
      <c r="W24" s="49">
        <f>AI18</f>
        <v>1</v>
      </c>
      <c r="X24" s="49" t="s">
        <v>29</v>
      </c>
      <c r="Y24" s="49">
        <f>AG18</f>
        <v>2</v>
      </c>
      <c r="Z24" s="49"/>
      <c r="AA24" s="63"/>
      <c r="AB24" s="49">
        <f>AI21</f>
        <v>0</v>
      </c>
      <c r="AC24" s="49" t="s">
        <v>29</v>
      </c>
      <c r="AD24" s="49">
        <f>AG21</f>
        <v>0</v>
      </c>
      <c r="AE24" s="25"/>
      <c r="AF24" s="24"/>
      <c r="AG24" s="25"/>
      <c r="AH24" s="25"/>
      <c r="AI24" s="25"/>
      <c r="AJ24" s="25"/>
      <c r="AK24" s="30">
        <f>+B23+G23+L23+Q23+V23+AA23+AI30</f>
        <v>0</v>
      </c>
      <c r="AL24" s="31">
        <f>+C23+H23+M23+R23+W23+AB23+AG23</f>
        <v>0</v>
      </c>
      <c r="AM24" s="32">
        <f>+AK24+AL24</f>
        <v>0</v>
      </c>
      <c r="AN24" s="146">
        <f>+C24+H24+M24+R24+W24+AB24+AG24</f>
        <v>4</v>
      </c>
      <c r="AO24" s="31" t="s">
        <v>30</v>
      </c>
      <c r="AP24" s="146">
        <f>+E24+J24+O24+T24+Y24+AD24+AI24</f>
        <v>5</v>
      </c>
      <c r="AQ24" s="147">
        <f>+C25+H25+M25+R25+W25+AB25+AG25</f>
        <v>8</v>
      </c>
      <c r="AR24" s="31" t="s">
        <v>30</v>
      </c>
      <c r="AS24" s="148">
        <f>+E25+J25+O25+T25+Y25+AD25+AI25</f>
        <v>10</v>
      </c>
      <c r="AT24" s="34">
        <f>IF(AS24=0,"10.000",AQ24/(AQ24+AS24)*10)</f>
        <v>4.4444444444444446</v>
      </c>
      <c r="AU24" s="118">
        <f>RANK(AV24,$AV$6:$AV$25)</f>
        <v>7</v>
      </c>
      <c r="AV24" s="35">
        <f>AM24*1000+AL24*100+AP25*10+AT24</f>
        <v>-5.5555555555555554</v>
      </c>
    </row>
    <row r="25" spans="1:48" ht="14.25" customHeight="1" thickBot="1" x14ac:dyDescent="0.25">
      <c r="A25" s="14"/>
      <c r="B25" s="68" t="s">
        <v>31</v>
      </c>
      <c r="C25" s="69">
        <f>AI7</f>
        <v>0</v>
      </c>
      <c r="D25" s="69" t="s">
        <v>29</v>
      </c>
      <c r="E25" s="69">
        <f>AG7</f>
        <v>6</v>
      </c>
      <c r="F25" s="69" t="s">
        <v>32</v>
      </c>
      <c r="G25" s="70" t="s">
        <v>31</v>
      </c>
      <c r="H25" s="69">
        <f>AI10</f>
        <v>6</v>
      </c>
      <c r="I25" s="69" t="s">
        <v>29</v>
      </c>
      <c r="J25" s="69">
        <f>AG10</f>
        <v>0</v>
      </c>
      <c r="K25" s="69" t="s">
        <v>32</v>
      </c>
      <c r="L25" s="70" t="s">
        <v>31</v>
      </c>
      <c r="M25" s="69">
        <f>AI13</f>
        <v>0</v>
      </c>
      <c r="N25" s="69" t="s">
        <v>29</v>
      </c>
      <c r="O25" s="69">
        <f>AG13</f>
        <v>0</v>
      </c>
      <c r="P25" s="69" t="s">
        <v>32</v>
      </c>
      <c r="Q25" s="70" t="s">
        <v>31</v>
      </c>
      <c r="R25" s="69">
        <f>AI16</f>
        <v>0</v>
      </c>
      <c r="S25" s="69" t="s">
        <v>29</v>
      </c>
      <c r="T25" s="69">
        <f>AG16</f>
        <v>0</v>
      </c>
      <c r="U25" s="69" t="s">
        <v>32</v>
      </c>
      <c r="V25" s="70" t="s">
        <v>31</v>
      </c>
      <c r="W25" s="69">
        <f>AI19</f>
        <v>2</v>
      </c>
      <c r="X25" s="69" t="s">
        <v>29</v>
      </c>
      <c r="Y25" s="69">
        <f>AG19</f>
        <v>4</v>
      </c>
      <c r="Z25" s="69" t="s">
        <v>32</v>
      </c>
      <c r="AA25" s="70" t="s">
        <v>31</v>
      </c>
      <c r="AB25" s="69">
        <f>AI22</f>
        <v>0</v>
      </c>
      <c r="AC25" s="69" t="s">
        <v>29</v>
      </c>
      <c r="AD25" s="69">
        <f>AG22</f>
        <v>0</v>
      </c>
      <c r="AE25" s="71" t="s">
        <v>32</v>
      </c>
      <c r="AF25" s="68"/>
      <c r="AG25" s="71"/>
      <c r="AH25" s="71"/>
      <c r="AI25" s="71"/>
      <c r="AJ25" s="71"/>
      <c r="AK25" s="72"/>
      <c r="AL25" s="73"/>
      <c r="AM25" s="76"/>
      <c r="AN25" s="73"/>
      <c r="AO25" s="73"/>
      <c r="AP25" s="75">
        <f>+AN24-AP24</f>
        <v>-1</v>
      </c>
      <c r="AQ25" s="74"/>
      <c r="AR25" s="73"/>
      <c r="AS25" s="76"/>
      <c r="AT25" s="125"/>
      <c r="AU25" s="145"/>
      <c r="AV25" s="127"/>
    </row>
    <row r="26" spans="1:48" ht="12" hidden="1" customHeight="1" thickBot="1" x14ac:dyDescent="0.2">
      <c r="A26" s="14" t="s">
        <v>56</v>
      </c>
      <c r="B26" s="68" t="s">
        <v>31</v>
      </c>
      <c r="C26" s="69" t="e">
        <f>#REF!</f>
        <v>#REF!</v>
      </c>
      <c r="D26" s="69" t="s">
        <v>29</v>
      </c>
      <c r="E26" s="69" t="e">
        <f>#REF!</f>
        <v>#REF!</v>
      </c>
      <c r="F26" s="69" t="s">
        <v>32</v>
      </c>
      <c r="G26" s="70" t="s">
        <v>31</v>
      </c>
      <c r="H26" s="69" t="e">
        <f>#REF!</f>
        <v>#REF!</v>
      </c>
      <c r="I26" s="69" t="s">
        <v>29</v>
      </c>
      <c r="J26" s="69" t="e">
        <f>#REF!</f>
        <v>#REF!</v>
      </c>
      <c r="K26" s="69" t="s">
        <v>32</v>
      </c>
      <c r="L26" s="70" t="s">
        <v>31</v>
      </c>
      <c r="M26" s="69" t="e">
        <f>#REF!</f>
        <v>#REF!</v>
      </c>
      <c r="N26" s="69" t="s">
        <v>29</v>
      </c>
      <c r="O26" s="69" t="e">
        <f>#REF!</f>
        <v>#REF!</v>
      </c>
      <c r="P26" s="69" t="s">
        <v>32</v>
      </c>
      <c r="Q26" s="70" t="s">
        <v>31</v>
      </c>
      <c r="R26" s="69" t="e">
        <f>#REF!</f>
        <v>#REF!</v>
      </c>
      <c r="S26" s="69" t="s">
        <v>29</v>
      </c>
      <c r="T26" s="69" t="e">
        <f>#REF!</f>
        <v>#REF!</v>
      </c>
      <c r="U26" s="69" t="s">
        <v>32</v>
      </c>
      <c r="V26" s="70" t="s">
        <v>31</v>
      </c>
      <c r="W26" s="69" t="e">
        <f>#REF!</f>
        <v>#REF!</v>
      </c>
      <c r="X26" s="69" t="s">
        <v>29</v>
      </c>
      <c r="Y26" s="69" t="e">
        <f>#REF!</f>
        <v>#REF!</v>
      </c>
      <c r="Z26" s="69" t="s">
        <v>32</v>
      </c>
      <c r="AA26" s="70" t="s">
        <v>31</v>
      </c>
      <c r="AB26" s="69" t="e">
        <f>#REF!</f>
        <v>#REF!</v>
      </c>
      <c r="AC26" s="69" t="s">
        <v>29</v>
      </c>
      <c r="AD26" s="69" t="e">
        <f>#REF!</f>
        <v>#REF!</v>
      </c>
      <c r="AE26" s="69" t="s">
        <v>32</v>
      </c>
      <c r="AF26" s="70" t="s">
        <v>31</v>
      </c>
      <c r="AG26" s="69" t="e">
        <f>#REF!</f>
        <v>#REF!</v>
      </c>
      <c r="AH26" s="69" t="s">
        <v>29</v>
      </c>
      <c r="AI26" s="69" t="e">
        <f>#REF!</f>
        <v>#REF!</v>
      </c>
      <c r="AJ26" s="71" t="s">
        <v>32</v>
      </c>
      <c r="AK26" s="72"/>
      <c r="AL26" s="73"/>
      <c r="AM26" s="76"/>
      <c r="AN26" s="73"/>
      <c r="AO26" s="73"/>
      <c r="AP26" s="75" t="e">
        <f>+#REF!-#REF!</f>
        <v>#REF!</v>
      </c>
      <c r="AQ26" s="74"/>
      <c r="AR26" s="73"/>
      <c r="AS26" s="76"/>
      <c r="AT26" s="125"/>
      <c r="AU26" s="126"/>
      <c r="AV26" s="127"/>
    </row>
    <row r="27" spans="1:48" ht="14.25" customHeight="1" x14ac:dyDescent="0.15"/>
    <row r="28" spans="1:48" ht="14.25" customHeight="1" x14ac:dyDescent="0.15">
      <c r="A28" s="80"/>
      <c r="C28" s="87" t="s">
        <v>7</v>
      </c>
    </row>
    <row r="29" spans="1:48" ht="14.25" customHeight="1" x14ac:dyDescent="0.15"/>
    <row r="30" spans="1:48" ht="14.25" customHeight="1" x14ac:dyDescent="0.15">
      <c r="A30" s="83"/>
      <c r="C30" s="87" t="s">
        <v>8</v>
      </c>
    </row>
    <row r="31" spans="1:48" ht="14.25" customHeight="1" x14ac:dyDescent="0.15"/>
    <row r="32" spans="1:48" ht="14.25" customHeight="1" x14ac:dyDescent="0.15">
      <c r="A32" s="86"/>
      <c r="C32" s="87" t="s">
        <v>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32"/>
  <sheetViews>
    <sheetView zoomScale="75" workbookViewId="0">
      <selection activeCell="AX8" sqref="AX8"/>
    </sheetView>
  </sheetViews>
  <sheetFormatPr defaultRowHeight="13.5" x14ac:dyDescent="0.15"/>
  <cols>
    <col min="1" max="1" width="13.875" customWidth="1"/>
    <col min="2" max="36" width="1.875" customWidth="1"/>
    <col min="37" max="41" width="2.625" customWidth="1"/>
    <col min="42" max="42" width="3.375" customWidth="1"/>
    <col min="43" max="45" width="2.625" customWidth="1"/>
    <col min="46" max="46" width="6.625" customWidth="1"/>
    <col min="47" max="47" width="3.875" customWidth="1"/>
    <col min="48" max="48" width="6.625" customWidth="1"/>
  </cols>
  <sheetData>
    <row r="1" spans="1:48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123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48" ht="14.25" customHeight="1" thickBot="1" x14ac:dyDescent="0.2">
      <c r="A2" s="1"/>
      <c r="B2" s="1"/>
      <c r="C2" s="1"/>
      <c r="D2" s="1"/>
      <c r="E2" s="1"/>
      <c r="AN2" s="1"/>
      <c r="AT2" s="2"/>
      <c r="AU2" s="1"/>
      <c r="AV2" s="1"/>
    </row>
    <row r="3" spans="1:4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90" t="s">
        <v>12</v>
      </c>
      <c r="AL3" s="8" t="s">
        <v>0</v>
      </c>
      <c r="AM3" s="8" t="s">
        <v>16</v>
      </c>
      <c r="AN3" s="10" t="s">
        <v>2</v>
      </c>
      <c r="AO3" s="8"/>
      <c r="AP3" s="8" t="s">
        <v>3</v>
      </c>
      <c r="AQ3" s="10" t="s">
        <v>2</v>
      </c>
      <c r="AR3" s="8"/>
      <c r="AS3" s="11" t="s">
        <v>3</v>
      </c>
      <c r="AT3" s="12" t="s">
        <v>4</v>
      </c>
      <c r="AU3" s="116" t="s">
        <v>11</v>
      </c>
      <c r="AV3" s="13" t="s">
        <v>5</v>
      </c>
    </row>
    <row r="4" spans="1:4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4" t="s">
        <v>13</v>
      </c>
      <c r="AL4" s="16" t="s">
        <v>14</v>
      </c>
      <c r="AM4" s="16" t="s">
        <v>15</v>
      </c>
      <c r="AN4" s="15" t="s">
        <v>26</v>
      </c>
      <c r="AO4" s="16"/>
      <c r="AP4" s="16"/>
      <c r="AQ4" s="15" t="s">
        <v>27</v>
      </c>
      <c r="AR4" s="16"/>
      <c r="AS4" s="19"/>
      <c r="AT4" s="20" t="s">
        <v>6</v>
      </c>
      <c r="AU4" s="117" t="s">
        <v>10</v>
      </c>
      <c r="AV4" s="21"/>
    </row>
    <row r="5" spans="1:4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>
        <v>2</v>
      </c>
      <c r="R5" s="92">
        <v>0</v>
      </c>
      <c r="S5" s="23"/>
      <c r="T5" s="23"/>
      <c r="U5" s="93"/>
      <c r="V5" s="91">
        <v>2</v>
      </c>
      <c r="W5" s="92">
        <v>0</v>
      </c>
      <c r="X5" s="23"/>
      <c r="Y5" s="23"/>
      <c r="Z5" s="93"/>
      <c r="AA5" s="91">
        <v>2</v>
      </c>
      <c r="AB5" s="92">
        <v>0</v>
      </c>
      <c r="AC5" s="23"/>
      <c r="AD5" s="23"/>
      <c r="AE5" s="93"/>
      <c r="AF5" s="91">
        <v>1</v>
      </c>
      <c r="AG5" s="92">
        <v>0</v>
      </c>
      <c r="AH5" s="23"/>
      <c r="AI5" s="23"/>
      <c r="AJ5" s="93"/>
      <c r="AK5" s="88"/>
      <c r="AL5" s="27"/>
      <c r="AM5" s="27"/>
      <c r="AN5" s="28"/>
      <c r="AO5" s="27"/>
      <c r="AP5" s="27"/>
      <c r="AQ5" s="28"/>
      <c r="AR5" s="27"/>
      <c r="AS5" s="29"/>
      <c r="AT5" s="12"/>
      <c r="AU5" s="116"/>
      <c r="AV5" s="13"/>
    </row>
    <row r="6" spans="1:48" ht="14.25" customHeight="1" x14ac:dyDescent="0.2">
      <c r="A6" s="5" t="s">
        <v>108</v>
      </c>
      <c r="B6" s="24"/>
      <c r="C6" s="25"/>
      <c r="D6" s="25"/>
      <c r="E6" s="25"/>
      <c r="F6" s="25"/>
      <c r="G6" s="24"/>
      <c r="H6" s="84"/>
      <c r="I6" s="84" t="s">
        <v>40</v>
      </c>
      <c r="J6" s="84"/>
      <c r="K6" s="26"/>
      <c r="L6" s="24"/>
      <c r="M6" s="84"/>
      <c r="N6" s="84" t="s">
        <v>40</v>
      </c>
      <c r="O6" s="84"/>
      <c r="P6" s="26"/>
      <c r="Q6" s="24"/>
      <c r="R6" s="84">
        <v>0</v>
      </c>
      <c r="S6" s="84" t="s">
        <v>40</v>
      </c>
      <c r="T6" s="84">
        <v>3</v>
      </c>
      <c r="U6" s="26"/>
      <c r="V6" s="24"/>
      <c r="W6" s="84">
        <v>0</v>
      </c>
      <c r="X6" s="84" t="s">
        <v>40</v>
      </c>
      <c r="Y6" s="84">
        <v>3</v>
      </c>
      <c r="Z6" s="26"/>
      <c r="AA6" s="24"/>
      <c r="AB6" s="84">
        <v>1</v>
      </c>
      <c r="AC6" s="84" t="s">
        <v>40</v>
      </c>
      <c r="AD6" s="84">
        <v>2</v>
      </c>
      <c r="AE6" s="26"/>
      <c r="AF6" s="24"/>
      <c r="AG6" s="84">
        <v>1</v>
      </c>
      <c r="AH6" s="84" t="s">
        <v>40</v>
      </c>
      <c r="AI6" s="84">
        <v>2</v>
      </c>
      <c r="AJ6" s="26"/>
      <c r="AK6" s="30">
        <f>+B5+G5+L5+Q5+V5+AA5+AF5</f>
        <v>7</v>
      </c>
      <c r="AL6" s="31">
        <f>+C5+H5+M5+R5+W5+AB5+AG5</f>
        <v>0</v>
      </c>
      <c r="AM6" s="32">
        <f>+AK6+AL6</f>
        <v>7</v>
      </c>
      <c r="AN6" s="31">
        <f>+C6+H6+M6+R6+W6+AB6+AG6</f>
        <v>2</v>
      </c>
      <c r="AO6" s="31" t="s">
        <v>41</v>
      </c>
      <c r="AP6" s="31">
        <f>+E6+J6+O6+T6+Y6+AD6+AI6</f>
        <v>10</v>
      </c>
      <c r="AQ6" s="33">
        <f>+C7+H7+M7+R7+W7+AB7+AG7</f>
        <v>5</v>
      </c>
      <c r="AR6" s="31" t="s">
        <v>41</v>
      </c>
      <c r="AS6" s="32">
        <f>+E7+J7+O7+T7+Y7+AD7+AI7</f>
        <v>21</v>
      </c>
      <c r="AT6" s="34">
        <f>IF(AS6=0,"10.000",AQ6/(AQ6+AS6)*10)</f>
        <v>1.9230769230769231</v>
      </c>
      <c r="AU6" s="118">
        <f>RANK(AV6,$AV$6:$AV$25)</f>
        <v>7</v>
      </c>
      <c r="AV6" s="35">
        <f>AM6*1000+AL6*100+AP7*10+AT6</f>
        <v>6921.9230769230771</v>
      </c>
    </row>
    <row r="7" spans="1:48" ht="14.25" customHeight="1" x14ac:dyDescent="0.2">
      <c r="A7" s="36"/>
      <c r="B7" s="37"/>
      <c r="C7" s="38"/>
      <c r="D7" s="38"/>
      <c r="E7" s="38"/>
      <c r="F7" s="38"/>
      <c r="G7" s="37" t="s">
        <v>42</v>
      </c>
      <c r="H7" s="85"/>
      <c r="I7" s="85" t="s">
        <v>40</v>
      </c>
      <c r="J7" s="85"/>
      <c r="K7" s="39" t="s">
        <v>43</v>
      </c>
      <c r="L7" s="37" t="s">
        <v>42</v>
      </c>
      <c r="M7" s="85"/>
      <c r="N7" s="85" t="s">
        <v>40</v>
      </c>
      <c r="O7" s="85"/>
      <c r="P7" s="39" t="s">
        <v>43</v>
      </c>
      <c r="Q7" s="37" t="s">
        <v>42</v>
      </c>
      <c r="R7" s="85">
        <v>0</v>
      </c>
      <c r="S7" s="85" t="s">
        <v>40</v>
      </c>
      <c r="T7" s="85">
        <v>6</v>
      </c>
      <c r="U7" s="39" t="s">
        <v>43</v>
      </c>
      <c r="V7" s="37" t="s">
        <v>42</v>
      </c>
      <c r="W7" s="85">
        <v>1</v>
      </c>
      <c r="X7" s="85" t="s">
        <v>40</v>
      </c>
      <c r="Y7" s="85">
        <v>6</v>
      </c>
      <c r="Z7" s="39" t="s">
        <v>43</v>
      </c>
      <c r="AA7" s="37" t="s">
        <v>42</v>
      </c>
      <c r="AB7" s="85">
        <v>2</v>
      </c>
      <c r="AC7" s="85" t="s">
        <v>40</v>
      </c>
      <c r="AD7" s="85">
        <v>4</v>
      </c>
      <c r="AE7" s="39" t="s">
        <v>43</v>
      </c>
      <c r="AF7" s="37" t="s">
        <v>42</v>
      </c>
      <c r="AG7" s="85">
        <v>2</v>
      </c>
      <c r="AH7" s="85" t="s">
        <v>40</v>
      </c>
      <c r="AI7" s="85">
        <v>5</v>
      </c>
      <c r="AJ7" s="39" t="s">
        <v>43</v>
      </c>
      <c r="AK7" s="40"/>
      <c r="AL7" s="41"/>
      <c r="AM7" s="42"/>
      <c r="AN7" s="41"/>
      <c r="AO7" s="41"/>
      <c r="AP7" s="43">
        <f>+AN6-AP6</f>
        <v>-8</v>
      </c>
      <c r="AQ7" s="44"/>
      <c r="AR7" s="41"/>
      <c r="AS7" s="42"/>
      <c r="AT7" s="45"/>
      <c r="AU7" s="119"/>
      <c r="AV7" s="46"/>
    </row>
    <row r="8" spans="1:48" ht="14.25" customHeight="1" x14ac:dyDescent="0.2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/>
      <c r="R8" s="81"/>
      <c r="S8" s="25"/>
      <c r="T8" s="25"/>
      <c r="U8" s="25"/>
      <c r="V8" s="77">
        <v>2</v>
      </c>
      <c r="W8" s="81"/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/>
      <c r="AH8" s="25"/>
      <c r="AI8" s="25"/>
      <c r="AJ8" s="25"/>
      <c r="AK8" s="30"/>
      <c r="AL8" s="31"/>
      <c r="AM8" s="32"/>
      <c r="AN8" s="31"/>
      <c r="AO8" s="31"/>
      <c r="AP8" s="31"/>
      <c r="AQ8" s="33"/>
      <c r="AR8" s="31"/>
      <c r="AS8" s="32"/>
      <c r="AT8" s="34"/>
      <c r="AU8" s="118"/>
      <c r="AV8" s="35"/>
    </row>
    <row r="9" spans="1:48" ht="14.25" customHeight="1" x14ac:dyDescent="0.2">
      <c r="A9" s="5" t="s">
        <v>118</v>
      </c>
      <c r="B9" s="24"/>
      <c r="C9" s="49">
        <f>J6</f>
        <v>0</v>
      </c>
      <c r="D9" s="25" t="s">
        <v>45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>
        <v>3</v>
      </c>
      <c r="N9" s="84" t="s">
        <v>45</v>
      </c>
      <c r="O9" s="84">
        <v>0</v>
      </c>
      <c r="P9" s="25"/>
      <c r="Q9" s="24"/>
      <c r="R9" s="84"/>
      <c r="S9" s="84" t="s">
        <v>45</v>
      </c>
      <c r="U9" s="25"/>
      <c r="V9" s="24"/>
      <c r="W9" s="84">
        <v>0</v>
      </c>
      <c r="X9" s="84" t="s">
        <v>45</v>
      </c>
      <c r="Y9" s="84">
        <v>3</v>
      </c>
      <c r="Z9" s="25"/>
      <c r="AA9" s="24"/>
      <c r="AB9" s="84">
        <v>1</v>
      </c>
      <c r="AC9" s="84" t="s">
        <v>45</v>
      </c>
      <c r="AD9" s="84">
        <v>2</v>
      </c>
      <c r="AE9" s="25"/>
      <c r="AF9" s="24"/>
      <c r="AG9" s="84">
        <v>1</v>
      </c>
      <c r="AH9" s="84" t="s">
        <v>45</v>
      </c>
      <c r="AI9" s="84">
        <v>2</v>
      </c>
      <c r="AJ9" s="25"/>
      <c r="AK9" s="30">
        <f>+B8+G8+L8+Q8+V8+AA8+AF8</f>
        <v>8</v>
      </c>
      <c r="AL9" s="31">
        <f>+C8+H8+M8+R8+W8+AB8+AG8</f>
        <v>1</v>
      </c>
      <c r="AM9" s="32">
        <f>+AK9+AL9</f>
        <v>9</v>
      </c>
      <c r="AN9" s="146">
        <f>+C9+H9+M9+R9+W9+AB9</f>
        <v>4</v>
      </c>
      <c r="AO9" s="31" t="s">
        <v>46</v>
      </c>
      <c r="AP9" s="146">
        <f>+E9+J9+O9+T9+Y9+AD9+AI9</f>
        <v>7</v>
      </c>
      <c r="AQ9" s="147">
        <f>+C10+H10+M10+R10+W10+AB10+AG10</f>
        <v>10</v>
      </c>
      <c r="AR9" s="31" t="s">
        <v>46</v>
      </c>
      <c r="AS9" s="148">
        <f>+E10+J10+O10+T10+Y10+AD10+AI10</f>
        <v>16</v>
      </c>
      <c r="AT9" s="34">
        <f>IF(AS9=0,"10.000",AQ9/(AQ9+AS9)*10)</f>
        <v>3.8461538461538463</v>
      </c>
      <c r="AU9" s="118">
        <f>RANK(AV9,$AV$6:$AV$25)</f>
        <v>5</v>
      </c>
      <c r="AV9" s="35">
        <f>AM9*1000+AL9*100+AP10*10+AT9</f>
        <v>9073.8461538461543</v>
      </c>
    </row>
    <row r="10" spans="1:48" ht="14.25" customHeight="1" x14ac:dyDescent="0.2">
      <c r="A10" s="5"/>
      <c r="B10" s="37" t="s">
        <v>47</v>
      </c>
      <c r="C10" s="61">
        <f>J7</f>
        <v>0</v>
      </c>
      <c r="D10" s="38" t="s">
        <v>45</v>
      </c>
      <c r="E10" s="61">
        <f>H7</f>
        <v>0</v>
      </c>
      <c r="F10" s="39" t="s">
        <v>48</v>
      </c>
      <c r="G10" s="37"/>
      <c r="H10" s="38"/>
      <c r="I10" s="25"/>
      <c r="J10" s="25"/>
      <c r="K10" s="25"/>
      <c r="L10" s="24" t="s">
        <v>47</v>
      </c>
      <c r="M10" s="84">
        <v>6</v>
      </c>
      <c r="N10" s="84" t="s">
        <v>45</v>
      </c>
      <c r="O10" s="84">
        <v>1</v>
      </c>
      <c r="P10" s="25" t="s">
        <v>48</v>
      </c>
      <c r="Q10" s="24" t="s">
        <v>47</v>
      </c>
      <c r="R10" s="84"/>
      <c r="S10" s="84" t="s">
        <v>45</v>
      </c>
      <c r="T10" s="84"/>
      <c r="U10" s="25" t="s">
        <v>48</v>
      </c>
      <c r="V10" s="24" t="s">
        <v>47</v>
      </c>
      <c r="W10" s="84">
        <v>0</v>
      </c>
      <c r="X10" s="84" t="s">
        <v>45</v>
      </c>
      <c r="Y10" s="84">
        <v>6</v>
      </c>
      <c r="Z10" s="25" t="s">
        <v>48</v>
      </c>
      <c r="AA10" s="24" t="s">
        <v>47</v>
      </c>
      <c r="AB10" s="84">
        <v>2</v>
      </c>
      <c r="AC10" s="84" t="s">
        <v>45</v>
      </c>
      <c r="AD10" s="84">
        <v>4</v>
      </c>
      <c r="AE10" s="25" t="s">
        <v>48</v>
      </c>
      <c r="AF10" s="24" t="s">
        <v>47</v>
      </c>
      <c r="AG10" s="84">
        <v>2</v>
      </c>
      <c r="AH10" s="84" t="s">
        <v>45</v>
      </c>
      <c r="AI10" s="84">
        <v>5</v>
      </c>
      <c r="AJ10" s="25" t="s">
        <v>48</v>
      </c>
      <c r="AK10" s="40"/>
      <c r="AL10" s="41"/>
      <c r="AM10" s="42"/>
      <c r="AN10" s="41"/>
      <c r="AO10" s="41"/>
      <c r="AP10" s="43">
        <f>+AN9-AP9</f>
        <v>-3</v>
      </c>
      <c r="AQ10" s="44"/>
      <c r="AR10" s="41"/>
      <c r="AS10" s="42"/>
      <c r="AT10" s="45"/>
      <c r="AU10" s="119"/>
      <c r="AV10" s="35"/>
    </row>
    <row r="11" spans="1:48" ht="14.25" customHeight="1" x14ac:dyDescent="0.2">
      <c r="A11" s="50" t="s">
        <v>49</v>
      </c>
      <c r="B11" s="77">
        <v>2</v>
      </c>
      <c r="C11" s="81">
        <v>1</v>
      </c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0</v>
      </c>
      <c r="S11" s="53"/>
      <c r="T11" s="53"/>
      <c r="U11" s="53"/>
      <c r="V11" s="78"/>
      <c r="W11" s="82"/>
      <c r="X11" s="53"/>
      <c r="Y11" s="53"/>
      <c r="Z11" s="53"/>
      <c r="AA11" s="78">
        <v>2</v>
      </c>
      <c r="AB11" s="82">
        <v>0</v>
      </c>
      <c r="AC11" s="53"/>
      <c r="AD11" s="53"/>
      <c r="AE11" s="53"/>
      <c r="AF11" s="78"/>
      <c r="AG11" s="82"/>
      <c r="AH11" s="53"/>
      <c r="AI11" s="53"/>
      <c r="AJ11" s="53"/>
      <c r="AK11" s="30"/>
      <c r="AL11" s="54"/>
      <c r="AM11" s="55"/>
      <c r="AN11" s="54"/>
      <c r="AO11" s="54"/>
      <c r="AP11" s="56"/>
      <c r="AQ11" s="57"/>
      <c r="AR11" s="54"/>
      <c r="AS11" s="55"/>
      <c r="AT11" s="58"/>
      <c r="AU11" s="118"/>
      <c r="AV11" s="59"/>
    </row>
    <row r="12" spans="1:48" ht="14.25" customHeight="1" x14ac:dyDescent="0.2">
      <c r="A12" s="128" t="s">
        <v>110</v>
      </c>
      <c r="B12" s="24"/>
      <c r="C12" s="49">
        <v>3</v>
      </c>
      <c r="D12" s="25" t="s">
        <v>29</v>
      </c>
      <c r="E12" s="49">
        <f>M6</f>
        <v>0</v>
      </c>
      <c r="F12" s="25"/>
      <c r="G12" s="24"/>
      <c r="H12" s="49">
        <f>O9</f>
        <v>0</v>
      </c>
      <c r="I12" s="49" t="s">
        <v>29</v>
      </c>
      <c r="J12" s="49">
        <f>M9</f>
        <v>3</v>
      </c>
      <c r="K12" s="25"/>
      <c r="L12" s="24"/>
      <c r="M12" s="25"/>
      <c r="N12" s="25"/>
      <c r="O12" s="25"/>
      <c r="P12" s="25"/>
      <c r="Q12" s="24"/>
      <c r="R12" s="84">
        <v>0</v>
      </c>
      <c r="S12" s="84" t="s">
        <v>29</v>
      </c>
      <c r="T12" s="84">
        <v>3</v>
      </c>
      <c r="U12" s="25"/>
      <c r="V12" s="24"/>
      <c r="W12" s="84"/>
      <c r="X12" s="84" t="s">
        <v>29</v>
      </c>
      <c r="Y12" s="84"/>
      <c r="Z12" s="25"/>
      <c r="AA12" s="24"/>
      <c r="AB12" s="84">
        <v>1</v>
      </c>
      <c r="AC12" s="84" t="s">
        <v>29</v>
      </c>
      <c r="AD12" s="84">
        <v>2</v>
      </c>
      <c r="AE12" s="25"/>
      <c r="AF12" s="24"/>
      <c r="AG12" s="84"/>
      <c r="AH12" s="84" t="s">
        <v>29</v>
      </c>
      <c r="AI12" s="84"/>
      <c r="AJ12" s="25"/>
      <c r="AK12" s="30">
        <f>+B11+G11+L11+Q11+V11+AA11+AF11</f>
        <v>6</v>
      </c>
      <c r="AL12" s="31">
        <f>+C11+H11+M11+R11+W11+AB11+AG11</f>
        <v>1</v>
      </c>
      <c r="AM12" s="32">
        <f>+AK12+AL12</f>
        <v>7</v>
      </c>
      <c r="AN12" s="146">
        <f>+C12+H12+M12+R12+W12+AB12+AG12</f>
        <v>4</v>
      </c>
      <c r="AO12" s="31" t="s">
        <v>30</v>
      </c>
      <c r="AP12" s="146">
        <f>+E12+J12+O12+T12+Y12+AD12+AI12</f>
        <v>8</v>
      </c>
      <c r="AQ12" s="147">
        <f>+C13+H13+M13+R13+W13+AB13+AG13</f>
        <v>11</v>
      </c>
      <c r="AR12" s="31" t="s">
        <v>30</v>
      </c>
      <c r="AS12" s="148">
        <f>+E13+J13+O13+T13+Y13+AD13+AI13</f>
        <v>16</v>
      </c>
      <c r="AT12" s="34">
        <f>IF(AS12=0,"10.000",AQ12/(AQ12+AS12)*10)</f>
        <v>4.0740740740740735</v>
      </c>
      <c r="AU12" s="118">
        <f>RANK(AV12,$AV$6:$AV$25)</f>
        <v>6</v>
      </c>
      <c r="AV12" s="35">
        <f>AM12*1000+AL12*100+AP13*10+AT12</f>
        <v>7064.0740740740739</v>
      </c>
    </row>
    <row r="13" spans="1:48" ht="14.25" customHeight="1" x14ac:dyDescent="0.2">
      <c r="A13" s="36"/>
      <c r="B13" s="37" t="s">
        <v>31</v>
      </c>
      <c r="C13" s="61">
        <v>6</v>
      </c>
      <c r="D13" s="38" t="s">
        <v>29</v>
      </c>
      <c r="E13" s="61">
        <v>0</v>
      </c>
      <c r="F13" s="38" t="s">
        <v>32</v>
      </c>
      <c r="G13" s="37" t="s">
        <v>31</v>
      </c>
      <c r="H13" s="61">
        <f>O10</f>
        <v>1</v>
      </c>
      <c r="I13" s="38" t="s">
        <v>29</v>
      </c>
      <c r="J13" s="38">
        <f>M10</f>
        <v>6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0</v>
      </c>
      <c r="S13" s="85" t="s">
        <v>29</v>
      </c>
      <c r="T13" s="85">
        <v>6</v>
      </c>
      <c r="U13" s="38" t="s">
        <v>32</v>
      </c>
      <c r="V13" s="37" t="s">
        <v>31</v>
      </c>
      <c r="W13" s="85"/>
      <c r="X13" s="85" t="s">
        <v>29</v>
      </c>
      <c r="Y13" s="85"/>
      <c r="Z13" s="38" t="s">
        <v>32</v>
      </c>
      <c r="AA13" s="37" t="s">
        <v>31</v>
      </c>
      <c r="AB13" s="85">
        <v>4</v>
      </c>
      <c r="AC13" s="85" t="s">
        <v>29</v>
      </c>
      <c r="AD13" s="85">
        <v>4</v>
      </c>
      <c r="AE13" s="38" t="s">
        <v>32</v>
      </c>
      <c r="AF13" s="37" t="s">
        <v>31</v>
      </c>
      <c r="AG13" s="85"/>
      <c r="AH13" s="85" t="s">
        <v>29</v>
      </c>
      <c r="AI13" s="85"/>
      <c r="AJ13" s="38" t="s">
        <v>32</v>
      </c>
      <c r="AK13" s="40"/>
      <c r="AL13" s="41"/>
      <c r="AM13" s="42"/>
      <c r="AN13" s="41"/>
      <c r="AO13" s="41"/>
      <c r="AP13" s="43">
        <f>+AN12-AP12</f>
        <v>-4</v>
      </c>
      <c r="AQ13" s="44"/>
      <c r="AR13" s="41"/>
      <c r="AS13" s="42"/>
      <c r="AT13" s="45"/>
      <c r="AU13" s="119"/>
      <c r="AV13" s="46"/>
    </row>
    <row r="14" spans="1:48" ht="14.25" customHeight="1" x14ac:dyDescent="0.2">
      <c r="A14" s="5" t="s">
        <v>50</v>
      </c>
      <c r="B14" s="78">
        <v>2</v>
      </c>
      <c r="C14" s="82">
        <v>1</v>
      </c>
      <c r="D14" s="53"/>
      <c r="E14" s="53"/>
      <c r="F14" s="53"/>
      <c r="G14" s="78"/>
      <c r="H14" s="82"/>
      <c r="I14" s="53"/>
      <c r="J14" s="53"/>
      <c r="K14" s="53"/>
      <c r="L14" s="78">
        <v>2</v>
      </c>
      <c r="M14" s="82">
        <v>1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2</v>
      </c>
      <c r="AB14" s="81">
        <v>0</v>
      </c>
      <c r="AC14" s="25"/>
      <c r="AD14" s="25"/>
      <c r="AE14" s="25"/>
      <c r="AF14" s="77"/>
      <c r="AG14" s="24"/>
      <c r="AH14" s="25"/>
      <c r="AI14" s="25"/>
      <c r="AJ14" s="25"/>
      <c r="AK14" s="30"/>
      <c r="AL14" s="31"/>
      <c r="AM14" s="32"/>
      <c r="AN14" s="31"/>
      <c r="AO14" s="31"/>
      <c r="AP14" s="60"/>
      <c r="AQ14" s="33"/>
      <c r="AR14" s="31"/>
      <c r="AS14" s="32"/>
      <c r="AT14" s="34"/>
      <c r="AU14" s="118"/>
      <c r="AV14" s="35"/>
    </row>
    <row r="15" spans="1:48" ht="14.25" customHeight="1" x14ac:dyDescent="0.2">
      <c r="A15" s="5" t="s">
        <v>109</v>
      </c>
      <c r="B15" s="24"/>
      <c r="C15" s="49">
        <f>T6</f>
        <v>3</v>
      </c>
      <c r="D15" s="49" t="s">
        <v>29</v>
      </c>
      <c r="E15" s="49">
        <f>R6</f>
        <v>0</v>
      </c>
      <c r="F15" s="25"/>
      <c r="G15" s="24"/>
      <c r="H15" s="49">
        <f>T9</f>
        <v>0</v>
      </c>
      <c r="I15" s="49" t="s">
        <v>29</v>
      </c>
      <c r="J15" s="49">
        <f>R9</f>
        <v>0</v>
      </c>
      <c r="K15" s="25"/>
      <c r="L15" s="24"/>
      <c r="M15" s="49">
        <f>T12</f>
        <v>3</v>
      </c>
      <c r="N15" s="49" t="s">
        <v>29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>
        <v>0</v>
      </c>
      <c r="X15" s="84" t="s">
        <v>29</v>
      </c>
      <c r="Y15" s="84">
        <v>3</v>
      </c>
      <c r="Z15" s="25"/>
      <c r="AA15" s="24"/>
      <c r="AB15" s="84">
        <v>1</v>
      </c>
      <c r="AC15" s="84" t="s">
        <v>29</v>
      </c>
      <c r="AD15" s="84">
        <v>2</v>
      </c>
      <c r="AE15" s="25"/>
      <c r="AG15" s="84">
        <v>0</v>
      </c>
      <c r="AH15" s="84" t="s">
        <v>29</v>
      </c>
      <c r="AI15" s="84">
        <v>0</v>
      </c>
      <c r="AJ15" s="25"/>
      <c r="AK15" s="30">
        <f>+B14+G14+L14+Q14+V14+AA14+AF14</f>
        <v>8</v>
      </c>
      <c r="AL15" s="31">
        <f>+C14+H14+M14+R14+W14+AB14</f>
        <v>2</v>
      </c>
      <c r="AM15" s="32">
        <f>+AK15+AL15</f>
        <v>10</v>
      </c>
      <c r="AN15" s="146">
        <f>+C15+H15+M15+R15+W15+AB15+AG15</f>
        <v>7</v>
      </c>
      <c r="AO15" s="31" t="s">
        <v>30</v>
      </c>
      <c r="AP15" s="146">
        <f>+E15+J15+O15+T15+Y15+AD15+AI15</f>
        <v>5</v>
      </c>
      <c r="AQ15" s="147">
        <f>+C16+H16+M16+R16+W16+AB16+AG16</f>
        <v>17</v>
      </c>
      <c r="AR15" s="31" t="s">
        <v>30</v>
      </c>
      <c r="AS15" s="148">
        <f>+E16+J16+O16+T16+Y16+AD16+AI16</f>
        <v>10</v>
      </c>
      <c r="AT15" s="34">
        <f>IF(AS15=0,"10.000",AQ15/(AQ15+AS15)*10)</f>
        <v>6.2962962962962967</v>
      </c>
      <c r="AU15" s="118">
        <f>RANK(AV15,$AV$6:$AV$25)</f>
        <v>4</v>
      </c>
      <c r="AV15" s="35">
        <f>AM15*1000+AL15*100+AP16*10+AT15</f>
        <v>10226.296296296296</v>
      </c>
    </row>
    <row r="16" spans="1:48" ht="14.25" customHeight="1" x14ac:dyDescent="0.2">
      <c r="A16" s="5" t="s">
        <v>119</v>
      </c>
      <c r="B16" s="37" t="s">
        <v>31</v>
      </c>
      <c r="C16" s="61">
        <f>T7</f>
        <v>6</v>
      </c>
      <c r="D16" s="61" t="s">
        <v>29</v>
      </c>
      <c r="E16" s="61">
        <f>R7</f>
        <v>0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0</v>
      </c>
      <c r="K16" s="38" t="s">
        <v>32</v>
      </c>
      <c r="L16" s="37" t="s">
        <v>31</v>
      </c>
      <c r="M16" s="61">
        <f>T13</f>
        <v>6</v>
      </c>
      <c r="N16" s="61" t="s">
        <v>29</v>
      </c>
      <c r="O16" s="61">
        <f>R13</f>
        <v>0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1</v>
      </c>
      <c r="X16" s="84" t="s">
        <v>29</v>
      </c>
      <c r="Y16" s="84">
        <v>6</v>
      </c>
      <c r="Z16" s="25" t="s">
        <v>32</v>
      </c>
      <c r="AA16" s="24" t="s">
        <v>31</v>
      </c>
      <c r="AB16" s="84">
        <v>4</v>
      </c>
      <c r="AC16" s="84" t="s">
        <v>29</v>
      </c>
      <c r="AD16" s="84">
        <v>4</v>
      </c>
      <c r="AE16" s="25" t="s">
        <v>32</v>
      </c>
      <c r="AF16" s="24" t="s">
        <v>31</v>
      </c>
      <c r="AG16" s="84">
        <v>0</v>
      </c>
      <c r="AH16" s="84" t="s">
        <v>29</v>
      </c>
      <c r="AI16" s="84">
        <v>0</v>
      </c>
      <c r="AJ16" s="25" t="s">
        <v>32</v>
      </c>
      <c r="AK16" s="40"/>
      <c r="AL16" s="41"/>
      <c r="AM16" s="42"/>
      <c r="AN16" s="41"/>
      <c r="AO16" s="41"/>
      <c r="AP16" s="43">
        <f>+AN15-AP15</f>
        <v>2</v>
      </c>
      <c r="AQ16" s="44"/>
      <c r="AR16" s="41"/>
      <c r="AS16" s="42"/>
      <c r="AT16" s="45"/>
      <c r="AU16" s="119"/>
      <c r="AV16" s="35"/>
    </row>
    <row r="17" spans="1:48" ht="14.25" customHeight="1" x14ac:dyDescent="0.2">
      <c r="A17" s="50" t="s">
        <v>39</v>
      </c>
      <c r="B17" s="77">
        <v>2</v>
      </c>
      <c r="C17" s="81">
        <v>1</v>
      </c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/>
      <c r="M17" s="81"/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>
        <v>2</v>
      </c>
      <c r="AG17" s="82">
        <v>1</v>
      </c>
      <c r="AH17" s="53"/>
      <c r="AI17" s="53"/>
      <c r="AJ17" s="53"/>
      <c r="AK17" s="30"/>
      <c r="AL17" s="54"/>
      <c r="AM17" s="55"/>
      <c r="AN17" s="54"/>
      <c r="AO17" s="54"/>
      <c r="AP17" s="56"/>
      <c r="AQ17" s="57"/>
      <c r="AR17" s="54"/>
      <c r="AS17" s="55"/>
      <c r="AT17" s="58"/>
      <c r="AU17" s="118"/>
      <c r="AV17" s="59"/>
    </row>
    <row r="18" spans="1:48" ht="14.25" customHeight="1" x14ac:dyDescent="0.2">
      <c r="A18" s="5" t="s">
        <v>120</v>
      </c>
      <c r="B18" s="24"/>
      <c r="C18" s="49">
        <f>Y6</f>
        <v>3</v>
      </c>
      <c r="D18" s="49" t="s">
        <v>33</v>
      </c>
      <c r="E18" s="49">
        <f>W6</f>
        <v>0</v>
      </c>
      <c r="F18" s="49"/>
      <c r="G18" s="63"/>
      <c r="H18" s="49">
        <f>Y9</f>
        <v>3</v>
      </c>
      <c r="I18" s="49" t="s">
        <v>33</v>
      </c>
      <c r="J18" s="49">
        <f>W9</f>
        <v>0</v>
      </c>
      <c r="K18" s="49"/>
      <c r="L18" s="63"/>
      <c r="M18" s="49">
        <f>Y12</f>
        <v>0</v>
      </c>
      <c r="N18" s="49" t="s">
        <v>33</v>
      </c>
      <c r="O18" s="49">
        <f>W12</f>
        <v>0</v>
      </c>
      <c r="P18" s="49"/>
      <c r="Q18" s="63"/>
      <c r="R18" s="49">
        <f>Y15</f>
        <v>3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33</v>
      </c>
      <c r="AD18" s="84"/>
      <c r="AE18" s="25"/>
      <c r="AF18" s="24"/>
      <c r="AG18" s="84">
        <v>2</v>
      </c>
      <c r="AH18" s="84" t="s">
        <v>33</v>
      </c>
      <c r="AI18" s="84">
        <v>1</v>
      </c>
      <c r="AJ18" s="25"/>
      <c r="AK18" s="30">
        <f>+B17+G17+L17+Q17+V17+AA17+AF17</f>
        <v>8</v>
      </c>
      <c r="AL18" s="31">
        <f>+C17+H17+M17+R17+W17+AB17+AG17</f>
        <v>4</v>
      </c>
      <c r="AM18" s="32">
        <f>+AK18+AL18</f>
        <v>12</v>
      </c>
      <c r="AN18" s="146">
        <f>+C18+H18+M18+R18+W18+AB18+AG18</f>
        <v>11</v>
      </c>
      <c r="AO18" s="31" t="s">
        <v>34</v>
      </c>
      <c r="AP18" s="146">
        <f>+E18+J18+O18+T18+Y18+AD18+AI18</f>
        <v>1</v>
      </c>
      <c r="AQ18" s="147">
        <f>+C19+H19+M19+R19+W19+AB19+AG19</f>
        <v>24</v>
      </c>
      <c r="AR18" s="31" t="s">
        <v>34</v>
      </c>
      <c r="AS18" s="148">
        <f>+E19+J19+O19+T19+Y19+AD19+AI19</f>
        <v>4</v>
      </c>
      <c r="AT18" s="34">
        <f>IF(AS18=0,"10.000",AQ18/(AQ18+AS18)*10)</f>
        <v>8.5714285714285712</v>
      </c>
      <c r="AU18" s="118">
        <f>RANK(AV18,$AV$6:$AV$25)</f>
        <v>1</v>
      </c>
      <c r="AV18" s="35">
        <f>AM18*1000+AL18*100+AP19*10+AT18</f>
        <v>12508.571428571429</v>
      </c>
    </row>
    <row r="19" spans="1:48" ht="14.25" customHeight="1" x14ac:dyDescent="0.2">
      <c r="A19" s="36"/>
      <c r="B19" s="37" t="s">
        <v>35</v>
      </c>
      <c r="C19" s="61">
        <f>Y7</f>
        <v>6</v>
      </c>
      <c r="D19" s="61" t="s">
        <v>33</v>
      </c>
      <c r="E19" s="61">
        <f>W7</f>
        <v>1</v>
      </c>
      <c r="F19" s="61" t="s">
        <v>36</v>
      </c>
      <c r="G19" s="64" t="s">
        <v>35</v>
      </c>
      <c r="H19" s="61">
        <f>Y10</f>
        <v>6</v>
      </c>
      <c r="I19" s="61" t="s">
        <v>33</v>
      </c>
      <c r="J19" s="61">
        <f>W10</f>
        <v>0</v>
      </c>
      <c r="K19" s="61" t="s">
        <v>36</v>
      </c>
      <c r="L19" s="64" t="s">
        <v>35</v>
      </c>
      <c r="M19" s="61">
        <f>Y13</f>
        <v>0</v>
      </c>
      <c r="N19" s="61" t="s">
        <v>33</v>
      </c>
      <c r="O19" s="61">
        <f>W13</f>
        <v>0</v>
      </c>
      <c r="P19" s="61" t="s">
        <v>36</v>
      </c>
      <c r="Q19" s="64" t="s">
        <v>35</v>
      </c>
      <c r="R19" s="61">
        <f>Y16</f>
        <v>6</v>
      </c>
      <c r="S19" s="61" t="s">
        <v>33</v>
      </c>
      <c r="T19" s="61">
        <f>W16</f>
        <v>1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/>
      <c r="AC19" s="85" t="s">
        <v>33</v>
      </c>
      <c r="AD19" s="85"/>
      <c r="AE19" s="38" t="s">
        <v>36</v>
      </c>
      <c r="AF19" s="37" t="s">
        <v>35</v>
      </c>
      <c r="AG19" s="85">
        <v>6</v>
      </c>
      <c r="AH19" s="85" t="s">
        <v>33</v>
      </c>
      <c r="AI19" s="85">
        <v>2</v>
      </c>
      <c r="AJ19" s="38" t="s">
        <v>36</v>
      </c>
      <c r="AK19" s="40"/>
      <c r="AL19" s="41"/>
      <c r="AM19" s="42"/>
      <c r="AN19" s="41"/>
      <c r="AO19" s="41"/>
      <c r="AP19" s="43">
        <f>+AN18-AP18</f>
        <v>10</v>
      </c>
      <c r="AQ19" s="44"/>
      <c r="AR19" s="41"/>
      <c r="AS19" s="42"/>
      <c r="AT19" s="45"/>
      <c r="AU19" s="120"/>
      <c r="AV19" s="46"/>
    </row>
    <row r="20" spans="1:48" ht="14.25" customHeight="1" x14ac:dyDescent="0.2">
      <c r="A20" s="5" t="s">
        <v>38</v>
      </c>
      <c r="B20" s="78">
        <v>2</v>
      </c>
      <c r="C20" s="82">
        <v>1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1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30"/>
      <c r="AL20" s="31"/>
      <c r="AM20" s="32"/>
      <c r="AN20" s="31"/>
      <c r="AO20" s="31"/>
      <c r="AP20" s="60"/>
      <c r="AQ20" s="33"/>
      <c r="AR20" s="31"/>
      <c r="AS20" s="32"/>
      <c r="AT20" s="66"/>
      <c r="AU20" s="121"/>
      <c r="AV20" s="35"/>
    </row>
    <row r="21" spans="1:48" ht="14.25" customHeight="1" x14ac:dyDescent="0.2">
      <c r="A21" s="5" t="s">
        <v>121</v>
      </c>
      <c r="B21" s="24"/>
      <c r="C21" s="49">
        <v>2</v>
      </c>
      <c r="D21" s="49" t="s">
        <v>51</v>
      </c>
      <c r="E21" s="49">
        <v>2</v>
      </c>
      <c r="F21" s="49"/>
      <c r="G21" s="63"/>
      <c r="H21" s="49">
        <f>AD9</f>
        <v>2</v>
      </c>
      <c r="I21" s="49" t="s">
        <v>51</v>
      </c>
      <c r="J21" s="49">
        <f>AB9</f>
        <v>1</v>
      </c>
      <c r="K21" s="49"/>
      <c r="L21" s="63"/>
      <c r="M21" s="49">
        <f>AD12</f>
        <v>2</v>
      </c>
      <c r="N21" s="49" t="s">
        <v>51</v>
      </c>
      <c r="O21" s="49">
        <f>AB12</f>
        <v>1</v>
      </c>
      <c r="P21" s="49"/>
      <c r="Q21" s="63"/>
      <c r="R21" s="49">
        <f>AD15</f>
        <v>2</v>
      </c>
      <c r="S21" s="49" t="s">
        <v>51</v>
      </c>
      <c r="T21" s="49">
        <f>AB15</f>
        <v>1</v>
      </c>
      <c r="U21" s="49"/>
      <c r="V21" s="63"/>
      <c r="W21" s="49">
        <f>AD18</f>
        <v>0</v>
      </c>
      <c r="X21" s="49" t="s">
        <v>51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51</v>
      </c>
      <c r="AI21" s="84"/>
      <c r="AJ21" s="25"/>
      <c r="AK21" s="30">
        <f>+B20+G20+L20+Q20+V20+AA20+AF20</f>
        <v>8</v>
      </c>
      <c r="AL21" s="31">
        <f>+C20+H20+M20+R20+W20+AB20+AG20</f>
        <v>4</v>
      </c>
      <c r="AM21" s="32">
        <f>+AK21+AL21</f>
        <v>12</v>
      </c>
      <c r="AN21" s="146">
        <f>+C21+H21+M21+R21+W21+AB21+AG2</f>
        <v>8</v>
      </c>
      <c r="AO21" s="31" t="s">
        <v>52</v>
      </c>
      <c r="AP21" s="146">
        <f>+E21+J21+O21+T21+Y21+AD21+AI21</f>
        <v>5</v>
      </c>
      <c r="AQ21" s="147">
        <f>+C22+H22+M22+R22+W22+AB22+AG22</f>
        <v>16</v>
      </c>
      <c r="AR21" s="31" t="s">
        <v>52</v>
      </c>
      <c r="AS21" s="148">
        <f>+E22+J22+O22+T22+Y22+AD22+AI22</f>
        <v>12</v>
      </c>
      <c r="AT21" s="34">
        <f>IF(AS21=0,"10.000",AQ21/(AQ21+AS21)*10)</f>
        <v>5.7142857142857135</v>
      </c>
      <c r="AU21" s="118">
        <f>RANK(AV21,$AV$6:$AV$25)</f>
        <v>2</v>
      </c>
      <c r="AV21" s="35">
        <f>AM21*1000+AL21*100+AP22*10+AT21</f>
        <v>12435.714285714286</v>
      </c>
    </row>
    <row r="22" spans="1:48" ht="14.25" customHeight="1" x14ac:dyDescent="0.2">
      <c r="A22" s="5"/>
      <c r="B22" s="37" t="s">
        <v>53</v>
      </c>
      <c r="C22" s="61">
        <v>4</v>
      </c>
      <c r="D22" s="61" t="s">
        <v>51</v>
      </c>
      <c r="E22" s="61">
        <f>AB7</f>
        <v>2</v>
      </c>
      <c r="F22" s="61" t="s">
        <v>54</v>
      </c>
      <c r="G22" s="64" t="s">
        <v>53</v>
      </c>
      <c r="H22" s="61">
        <f>AD10</f>
        <v>4</v>
      </c>
      <c r="I22" s="61" t="s">
        <v>51</v>
      </c>
      <c r="J22" s="61">
        <f>AB10</f>
        <v>2</v>
      </c>
      <c r="K22" s="61" t="s">
        <v>54</v>
      </c>
      <c r="L22" s="64" t="s">
        <v>53</v>
      </c>
      <c r="M22" s="61">
        <f>AD13</f>
        <v>4</v>
      </c>
      <c r="N22" s="61" t="s">
        <v>51</v>
      </c>
      <c r="O22" s="61">
        <f>AB13</f>
        <v>4</v>
      </c>
      <c r="P22" s="61" t="s">
        <v>54</v>
      </c>
      <c r="Q22" s="64" t="s">
        <v>53</v>
      </c>
      <c r="R22" s="61">
        <f>AD16</f>
        <v>4</v>
      </c>
      <c r="S22" s="61" t="s">
        <v>51</v>
      </c>
      <c r="T22" s="61">
        <f>AB16</f>
        <v>4</v>
      </c>
      <c r="U22" s="61" t="s">
        <v>54</v>
      </c>
      <c r="V22" s="64" t="s">
        <v>53</v>
      </c>
      <c r="W22" s="61">
        <f>AD19</f>
        <v>0</v>
      </c>
      <c r="X22" s="61" t="s">
        <v>51</v>
      </c>
      <c r="Y22" s="61">
        <f>AB19</f>
        <v>0</v>
      </c>
      <c r="Z22" s="38" t="s">
        <v>54</v>
      </c>
      <c r="AA22" s="37"/>
      <c r="AB22" s="38"/>
      <c r="AC22" s="25"/>
      <c r="AD22" s="25"/>
      <c r="AE22" s="25"/>
      <c r="AF22" s="24" t="s">
        <v>53</v>
      </c>
      <c r="AG22" s="84"/>
      <c r="AH22" s="84" t="s">
        <v>51</v>
      </c>
      <c r="AI22" s="84"/>
      <c r="AJ22" s="25" t="s">
        <v>54</v>
      </c>
      <c r="AK22" s="40"/>
      <c r="AL22" s="41"/>
      <c r="AM22" s="42"/>
      <c r="AN22" s="41"/>
      <c r="AO22" s="41"/>
      <c r="AP22" s="43">
        <f>+AN21-AP21</f>
        <v>3</v>
      </c>
      <c r="AQ22" s="44"/>
      <c r="AR22" s="41"/>
      <c r="AS22" s="42"/>
      <c r="AT22" s="45"/>
      <c r="AU22" s="122"/>
      <c r="AV22" s="35"/>
    </row>
    <row r="23" spans="1:48" ht="14.25" customHeight="1" x14ac:dyDescent="0.2">
      <c r="A23" s="50" t="s">
        <v>55</v>
      </c>
      <c r="B23" s="77">
        <v>2</v>
      </c>
      <c r="C23" s="81">
        <v>1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/>
      <c r="M23" s="81"/>
      <c r="N23" s="25"/>
      <c r="O23" s="25"/>
      <c r="P23" s="25"/>
      <c r="Q23" s="77">
        <v>2</v>
      </c>
      <c r="R23" s="81">
        <v>1</v>
      </c>
      <c r="S23" s="25"/>
      <c r="T23" s="25"/>
      <c r="U23" s="25"/>
      <c r="V23" s="77">
        <v>2</v>
      </c>
      <c r="W23" s="81">
        <v>0</v>
      </c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30"/>
      <c r="AL23" s="54"/>
      <c r="AM23" s="55"/>
      <c r="AN23" s="54"/>
      <c r="AO23" s="54"/>
      <c r="AP23" s="56"/>
      <c r="AQ23" s="57"/>
      <c r="AR23" s="54"/>
      <c r="AS23" s="55"/>
      <c r="AT23" s="67"/>
      <c r="AU23" s="123"/>
      <c r="AV23" s="59"/>
    </row>
    <row r="24" spans="1:48" ht="14.25" customHeight="1" x14ac:dyDescent="0.2">
      <c r="A24" s="5" t="s">
        <v>122</v>
      </c>
      <c r="B24" s="24"/>
      <c r="C24" s="49">
        <f>AI6</f>
        <v>2</v>
      </c>
      <c r="D24" s="49" t="s">
        <v>29</v>
      </c>
      <c r="E24" s="49">
        <f>AG6</f>
        <v>1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0</v>
      </c>
      <c r="N24" s="49" t="s">
        <v>29</v>
      </c>
      <c r="O24" s="49">
        <f>AG12</f>
        <v>0</v>
      </c>
      <c r="P24" s="49"/>
      <c r="Q24" s="63"/>
      <c r="R24" s="49">
        <v>3</v>
      </c>
      <c r="S24" s="49" t="s">
        <v>29</v>
      </c>
      <c r="T24" s="49">
        <f>AG15</f>
        <v>0</v>
      </c>
      <c r="U24" s="49"/>
      <c r="V24" s="63"/>
      <c r="W24" s="49">
        <f>AI18</f>
        <v>1</v>
      </c>
      <c r="X24" s="49" t="s">
        <v>29</v>
      </c>
      <c r="Y24" s="49">
        <f>AG18</f>
        <v>2</v>
      </c>
      <c r="Z24" s="49"/>
      <c r="AA24" s="63"/>
      <c r="AB24" s="49">
        <f>AI21</f>
        <v>0</v>
      </c>
      <c r="AC24" s="49" t="s">
        <v>29</v>
      </c>
      <c r="AD24" s="49">
        <f>AG21</f>
        <v>0</v>
      </c>
      <c r="AE24" s="25"/>
      <c r="AF24" s="24"/>
      <c r="AG24" s="25"/>
      <c r="AH24" s="25"/>
      <c r="AI24" s="25"/>
      <c r="AJ24" s="25"/>
      <c r="AK24" s="30">
        <f>+B23+G23+L23+Q23+V23+AA23+AI30</f>
        <v>8</v>
      </c>
      <c r="AL24" s="31">
        <f>+C23+H23+M23+R23+W23+AB23+AG23</f>
        <v>3</v>
      </c>
      <c r="AM24" s="32">
        <f>+AK24+AL24</f>
        <v>11</v>
      </c>
      <c r="AN24" s="146">
        <f>+C24+H24+M24+R24+W24+AB24+AG24</f>
        <v>8</v>
      </c>
      <c r="AO24" s="31" t="s">
        <v>30</v>
      </c>
      <c r="AP24" s="146">
        <f>+E24+J24+O24+T24+Y24+AD24+AI24</f>
        <v>4</v>
      </c>
      <c r="AQ24" s="147">
        <f>+C25+H25+M25+R25+W25+AB25+AG25</f>
        <v>18</v>
      </c>
      <c r="AR24" s="31" t="s">
        <v>30</v>
      </c>
      <c r="AS24" s="148">
        <f>+E25+J25+O25+T25+Y25+AD25+AI25</f>
        <v>10</v>
      </c>
      <c r="AT24" s="34">
        <f>IF(AS24=0,"10.000",AQ24/(AQ24+AS24)*10)</f>
        <v>6.4285714285714288</v>
      </c>
      <c r="AU24" s="118">
        <f>RANK(AV24,$AV$6:$AV$25)</f>
        <v>3</v>
      </c>
      <c r="AV24" s="35">
        <f>AM24*1000+AL24*100+AP25*10+AT24</f>
        <v>11346.428571428571</v>
      </c>
    </row>
    <row r="25" spans="1:48" ht="14.25" customHeight="1" thickBot="1" x14ac:dyDescent="0.25">
      <c r="A25" s="14"/>
      <c r="B25" s="68" t="s">
        <v>31</v>
      </c>
      <c r="C25" s="69">
        <f>AI7</f>
        <v>5</v>
      </c>
      <c r="D25" s="69" t="s">
        <v>29</v>
      </c>
      <c r="E25" s="69">
        <f>AG7</f>
        <v>2</v>
      </c>
      <c r="F25" s="69" t="s">
        <v>32</v>
      </c>
      <c r="G25" s="70" t="s">
        <v>31</v>
      </c>
      <c r="H25" s="69">
        <f>AI10</f>
        <v>5</v>
      </c>
      <c r="I25" s="69" t="s">
        <v>29</v>
      </c>
      <c r="J25" s="69">
        <f>AG10</f>
        <v>2</v>
      </c>
      <c r="K25" s="69" t="s">
        <v>32</v>
      </c>
      <c r="L25" s="70" t="s">
        <v>31</v>
      </c>
      <c r="M25" s="69">
        <f>AI13</f>
        <v>0</v>
      </c>
      <c r="N25" s="69" t="s">
        <v>29</v>
      </c>
      <c r="O25" s="69">
        <f>AG13</f>
        <v>0</v>
      </c>
      <c r="P25" s="69" t="s">
        <v>32</v>
      </c>
      <c r="Q25" s="70" t="s">
        <v>31</v>
      </c>
      <c r="R25" s="69">
        <v>6</v>
      </c>
      <c r="S25" s="69" t="s">
        <v>29</v>
      </c>
      <c r="T25" s="69">
        <v>0</v>
      </c>
      <c r="U25" s="69" t="s">
        <v>32</v>
      </c>
      <c r="V25" s="70" t="s">
        <v>31</v>
      </c>
      <c r="W25" s="69">
        <f>AI19</f>
        <v>2</v>
      </c>
      <c r="X25" s="69" t="s">
        <v>29</v>
      </c>
      <c r="Y25" s="69">
        <f>AG19</f>
        <v>6</v>
      </c>
      <c r="Z25" s="69" t="s">
        <v>32</v>
      </c>
      <c r="AA25" s="70" t="s">
        <v>31</v>
      </c>
      <c r="AB25" s="69">
        <f>AI22</f>
        <v>0</v>
      </c>
      <c r="AC25" s="69" t="s">
        <v>29</v>
      </c>
      <c r="AD25" s="69">
        <f>AG22</f>
        <v>0</v>
      </c>
      <c r="AE25" s="71" t="s">
        <v>32</v>
      </c>
      <c r="AF25" s="68"/>
      <c r="AG25" s="71"/>
      <c r="AH25" s="71"/>
      <c r="AI25" s="71"/>
      <c r="AJ25" s="71"/>
      <c r="AK25" s="72"/>
      <c r="AL25" s="73"/>
      <c r="AM25" s="76"/>
      <c r="AN25" s="73"/>
      <c r="AO25" s="73"/>
      <c r="AP25" s="75">
        <f>+AN24-AP24</f>
        <v>4</v>
      </c>
      <c r="AQ25" s="74"/>
      <c r="AR25" s="73"/>
      <c r="AS25" s="76"/>
      <c r="AT25" s="125"/>
      <c r="AU25" s="145"/>
      <c r="AV25" s="127"/>
    </row>
    <row r="26" spans="1:48" ht="12" hidden="1" customHeight="1" thickBot="1" x14ac:dyDescent="0.2">
      <c r="A26" s="14" t="s">
        <v>56</v>
      </c>
      <c r="B26" s="68" t="s">
        <v>31</v>
      </c>
      <c r="C26" s="69" t="e">
        <f>#REF!</f>
        <v>#REF!</v>
      </c>
      <c r="D26" s="69" t="s">
        <v>29</v>
      </c>
      <c r="E26" s="69" t="e">
        <f>#REF!</f>
        <v>#REF!</v>
      </c>
      <c r="F26" s="69" t="s">
        <v>32</v>
      </c>
      <c r="G26" s="70" t="s">
        <v>31</v>
      </c>
      <c r="H26" s="69" t="e">
        <f>#REF!</f>
        <v>#REF!</v>
      </c>
      <c r="I26" s="69" t="s">
        <v>29</v>
      </c>
      <c r="J26" s="69" t="e">
        <f>#REF!</f>
        <v>#REF!</v>
      </c>
      <c r="K26" s="69" t="s">
        <v>32</v>
      </c>
      <c r="L26" s="70" t="s">
        <v>31</v>
      </c>
      <c r="M26" s="69" t="e">
        <f>#REF!</f>
        <v>#REF!</v>
      </c>
      <c r="N26" s="69" t="s">
        <v>29</v>
      </c>
      <c r="O26" s="69" t="e">
        <f>#REF!</f>
        <v>#REF!</v>
      </c>
      <c r="P26" s="69" t="s">
        <v>32</v>
      </c>
      <c r="Q26" s="70" t="s">
        <v>31</v>
      </c>
      <c r="R26" s="69" t="e">
        <f>#REF!</f>
        <v>#REF!</v>
      </c>
      <c r="S26" s="69" t="s">
        <v>29</v>
      </c>
      <c r="T26" s="69" t="e">
        <f>#REF!</f>
        <v>#REF!</v>
      </c>
      <c r="U26" s="69" t="s">
        <v>32</v>
      </c>
      <c r="V26" s="70" t="s">
        <v>31</v>
      </c>
      <c r="W26" s="69" t="e">
        <f>#REF!</f>
        <v>#REF!</v>
      </c>
      <c r="X26" s="69" t="s">
        <v>29</v>
      </c>
      <c r="Y26" s="69" t="e">
        <f>#REF!</f>
        <v>#REF!</v>
      </c>
      <c r="Z26" s="69" t="s">
        <v>32</v>
      </c>
      <c r="AA26" s="70" t="s">
        <v>31</v>
      </c>
      <c r="AB26" s="69" t="e">
        <f>#REF!</f>
        <v>#REF!</v>
      </c>
      <c r="AC26" s="69" t="s">
        <v>29</v>
      </c>
      <c r="AD26" s="69" t="e">
        <f>#REF!</f>
        <v>#REF!</v>
      </c>
      <c r="AE26" s="69" t="s">
        <v>32</v>
      </c>
      <c r="AF26" s="70" t="s">
        <v>31</v>
      </c>
      <c r="AG26" s="69" t="e">
        <f>#REF!</f>
        <v>#REF!</v>
      </c>
      <c r="AH26" s="69" t="s">
        <v>29</v>
      </c>
      <c r="AI26" s="69" t="e">
        <f>#REF!</f>
        <v>#REF!</v>
      </c>
      <c r="AJ26" s="71" t="s">
        <v>32</v>
      </c>
      <c r="AK26" s="72"/>
      <c r="AL26" s="73"/>
      <c r="AM26" s="76"/>
      <c r="AN26" s="73"/>
      <c r="AO26" s="73"/>
      <c r="AP26" s="75" t="e">
        <f>+#REF!-#REF!</f>
        <v>#REF!</v>
      </c>
      <c r="AQ26" s="74"/>
      <c r="AR26" s="73"/>
      <c r="AS26" s="76"/>
      <c r="AT26" s="125"/>
      <c r="AU26" s="126"/>
      <c r="AV26" s="127"/>
    </row>
    <row r="27" spans="1:48" ht="14.25" customHeight="1" x14ac:dyDescent="0.15"/>
    <row r="28" spans="1:48" ht="14.25" customHeight="1" x14ac:dyDescent="0.15">
      <c r="A28" s="80"/>
      <c r="C28" s="87" t="s">
        <v>7</v>
      </c>
    </row>
    <row r="29" spans="1:48" ht="14.25" customHeight="1" x14ac:dyDescent="0.15"/>
    <row r="30" spans="1:48" ht="14.25" customHeight="1" x14ac:dyDescent="0.15">
      <c r="A30" s="83"/>
      <c r="C30" s="87" t="s">
        <v>8</v>
      </c>
    </row>
    <row r="31" spans="1:48" ht="14.25" customHeight="1" x14ac:dyDescent="0.15"/>
    <row r="32" spans="1:48" ht="14.25" customHeight="1" x14ac:dyDescent="0.15">
      <c r="A32" s="86"/>
      <c r="C32" s="87" t="s">
        <v>9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topLeftCell="A2" zoomScale="75" zoomScaleNormal="75" workbookViewId="0">
      <selection activeCell="A31" sqref="A31"/>
    </sheetView>
  </sheetViews>
  <sheetFormatPr defaultRowHeight="13.5" x14ac:dyDescent="0.1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 x14ac:dyDescent="0.15">
      <c r="M1" s="4" t="s">
        <v>111</v>
      </c>
      <c r="BE1" s="101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">
      <c r="A6" s="95" t="s">
        <v>112</v>
      </c>
      <c r="B6" s="24"/>
      <c r="C6" s="25"/>
      <c r="D6" s="25"/>
      <c r="E6" s="25"/>
      <c r="F6" s="25"/>
      <c r="G6" s="24"/>
      <c r="H6" s="84"/>
      <c r="I6" s="84" t="s">
        <v>40</v>
      </c>
      <c r="J6" s="84"/>
      <c r="K6" s="26"/>
      <c r="L6" s="24"/>
      <c r="M6" s="84"/>
      <c r="N6" s="84" t="s">
        <v>40</v>
      </c>
      <c r="O6" s="84"/>
      <c r="P6" s="26"/>
      <c r="Q6" s="24"/>
      <c r="R6" s="84"/>
      <c r="S6" s="84" t="s">
        <v>40</v>
      </c>
      <c r="T6" s="84"/>
      <c r="U6" s="26"/>
      <c r="V6" s="24"/>
      <c r="W6" s="84"/>
      <c r="X6" s="84" t="s">
        <v>40</v>
      </c>
      <c r="Y6" s="84"/>
      <c r="Z6" s="26"/>
      <c r="AA6" s="24"/>
      <c r="AB6" s="84"/>
      <c r="AC6" s="84" t="s">
        <v>40</v>
      </c>
      <c r="AD6" s="84"/>
      <c r="AE6" s="26"/>
      <c r="AF6" s="24"/>
      <c r="AG6" s="84"/>
      <c r="AH6" s="84" t="s">
        <v>40</v>
      </c>
      <c r="AI6" s="84"/>
      <c r="AJ6" s="26"/>
      <c r="AK6" s="24"/>
      <c r="AL6" s="84"/>
      <c r="AM6" s="84" t="s">
        <v>40</v>
      </c>
      <c r="AN6" s="84"/>
      <c r="AO6" s="26"/>
      <c r="AP6" s="24"/>
      <c r="AQ6" s="84"/>
      <c r="AR6" s="84" t="s">
        <v>40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41</v>
      </c>
      <c r="AZ6" s="31">
        <f>+E6+J6+O6+T6+Y6+AD6+AI6+AN6+AS6</f>
        <v>0</v>
      </c>
      <c r="BA6" s="33">
        <f>+C7+H7+M7+R7+W7+AB7+AG7+AL7+AQ7</f>
        <v>0</v>
      </c>
      <c r="BB6" s="31" t="s">
        <v>41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15">
      <c r="A7" s="36"/>
      <c r="B7" s="37"/>
      <c r="C7" s="38"/>
      <c r="D7" s="38"/>
      <c r="E7" s="38"/>
      <c r="F7" s="38"/>
      <c r="G7" s="37" t="s">
        <v>42</v>
      </c>
      <c r="H7" s="85"/>
      <c r="I7" s="85" t="s">
        <v>40</v>
      </c>
      <c r="J7" s="85"/>
      <c r="K7" s="39" t="s">
        <v>43</v>
      </c>
      <c r="L7" s="37" t="s">
        <v>42</v>
      </c>
      <c r="M7" s="85"/>
      <c r="N7" s="85" t="s">
        <v>40</v>
      </c>
      <c r="O7" s="85"/>
      <c r="P7" s="39" t="s">
        <v>43</v>
      </c>
      <c r="Q7" s="37" t="s">
        <v>42</v>
      </c>
      <c r="R7" s="85"/>
      <c r="S7" s="85" t="s">
        <v>40</v>
      </c>
      <c r="T7" s="85"/>
      <c r="U7" s="39" t="s">
        <v>43</v>
      </c>
      <c r="V7" s="37" t="s">
        <v>42</v>
      </c>
      <c r="W7" s="85"/>
      <c r="X7" s="85" t="s">
        <v>40</v>
      </c>
      <c r="Y7" s="85"/>
      <c r="Z7" s="39" t="s">
        <v>43</v>
      </c>
      <c r="AA7" s="37" t="s">
        <v>42</v>
      </c>
      <c r="AB7" s="85"/>
      <c r="AC7" s="85" t="s">
        <v>40</v>
      </c>
      <c r="AD7" s="85"/>
      <c r="AE7" s="39" t="s">
        <v>43</v>
      </c>
      <c r="AF7" s="37" t="s">
        <v>42</v>
      </c>
      <c r="AG7" s="85"/>
      <c r="AH7" s="85" t="s">
        <v>40</v>
      </c>
      <c r="AI7" s="85"/>
      <c r="AJ7" s="39" t="s">
        <v>43</v>
      </c>
      <c r="AK7" s="37" t="s">
        <v>42</v>
      </c>
      <c r="AL7" s="85"/>
      <c r="AM7" s="85" t="s">
        <v>40</v>
      </c>
      <c r="AN7" s="85"/>
      <c r="AO7" s="39" t="s">
        <v>43</v>
      </c>
      <c r="AP7" s="37" t="s">
        <v>42</v>
      </c>
      <c r="AQ7" s="85"/>
      <c r="AR7" s="85" t="s">
        <v>40</v>
      </c>
      <c r="AS7" s="85"/>
      <c r="AT7" s="97" t="s">
        <v>43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15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">
      <c r="A9" s="5" t="s">
        <v>113</v>
      </c>
      <c r="B9" s="24"/>
      <c r="C9" s="49">
        <f>J6</f>
        <v>0</v>
      </c>
      <c r="D9" s="25" t="s">
        <v>33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33</v>
      </c>
      <c r="O9" s="84"/>
      <c r="P9" s="25"/>
      <c r="Q9" s="24"/>
      <c r="R9" s="84"/>
      <c r="S9" s="84" t="s">
        <v>33</v>
      </c>
      <c r="T9" s="84"/>
      <c r="U9" s="25"/>
      <c r="V9" s="24"/>
      <c r="W9" s="84"/>
      <c r="X9" s="84" t="s">
        <v>33</v>
      </c>
      <c r="Y9" s="84"/>
      <c r="Z9" s="25"/>
      <c r="AA9" s="24"/>
      <c r="AB9" s="84"/>
      <c r="AC9" s="84" t="s">
        <v>33</v>
      </c>
      <c r="AD9" s="84"/>
      <c r="AE9" s="25"/>
      <c r="AF9" s="24"/>
      <c r="AG9" s="84"/>
      <c r="AH9" s="84" t="s">
        <v>33</v>
      </c>
      <c r="AI9" s="84"/>
      <c r="AJ9" s="25"/>
      <c r="AK9" s="24"/>
      <c r="AL9" s="84"/>
      <c r="AM9" s="84" t="s">
        <v>33</v>
      </c>
      <c r="AN9" s="84"/>
      <c r="AO9" s="25"/>
      <c r="AP9" s="24"/>
      <c r="AQ9" s="84"/>
      <c r="AR9" s="84" t="s">
        <v>33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34</v>
      </c>
      <c r="AZ9" s="31">
        <f>+E9+J9+O9+T9+Y9+AD9+AI9+AN9+AS9</f>
        <v>0</v>
      </c>
      <c r="BA9" s="33">
        <f>+C10+H10+M10+R10+W10+AB10+AG10+AL10+AQ10</f>
        <v>0</v>
      </c>
      <c r="BB9" s="31" t="s">
        <v>34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">
      <c r="A10" s="5"/>
      <c r="B10" s="37" t="s">
        <v>35</v>
      </c>
      <c r="C10" s="61">
        <f>J7</f>
        <v>0</v>
      </c>
      <c r="D10" s="38" t="s">
        <v>33</v>
      </c>
      <c r="E10" s="61">
        <f>H7</f>
        <v>0</v>
      </c>
      <c r="F10" s="39" t="s">
        <v>36</v>
      </c>
      <c r="G10" s="37"/>
      <c r="H10" s="38"/>
      <c r="I10" s="25"/>
      <c r="J10" s="25"/>
      <c r="K10" s="25"/>
      <c r="L10" s="24" t="s">
        <v>35</v>
      </c>
      <c r="M10" s="84"/>
      <c r="N10" s="84" t="s">
        <v>33</v>
      </c>
      <c r="O10" s="84"/>
      <c r="P10" s="25" t="s">
        <v>36</v>
      </c>
      <c r="Q10" s="24" t="s">
        <v>35</v>
      </c>
      <c r="R10" s="84"/>
      <c r="S10" s="84" t="s">
        <v>33</v>
      </c>
      <c r="T10" s="84"/>
      <c r="U10" s="25" t="s">
        <v>36</v>
      </c>
      <c r="V10" s="24" t="s">
        <v>35</v>
      </c>
      <c r="W10" s="84"/>
      <c r="X10" s="84" t="s">
        <v>33</v>
      </c>
      <c r="Y10" s="84"/>
      <c r="Z10" s="25" t="s">
        <v>36</v>
      </c>
      <c r="AA10" s="24" t="s">
        <v>35</v>
      </c>
      <c r="AB10" s="84"/>
      <c r="AC10" s="84" t="s">
        <v>33</v>
      </c>
      <c r="AD10" s="84"/>
      <c r="AE10" s="25" t="s">
        <v>36</v>
      </c>
      <c r="AF10" s="24" t="s">
        <v>35</v>
      </c>
      <c r="AG10" s="84"/>
      <c r="AH10" s="84" t="s">
        <v>33</v>
      </c>
      <c r="AI10" s="84"/>
      <c r="AJ10" s="25" t="s">
        <v>36</v>
      </c>
      <c r="AK10" s="24" t="s">
        <v>35</v>
      </c>
      <c r="AL10" s="84"/>
      <c r="AM10" s="84" t="s">
        <v>33</v>
      </c>
      <c r="AN10" s="84"/>
      <c r="AO10" s="25" t="s">
        <v>36</v>
      </c>
      <c r="AP10" s="24" t="s">
        <v>35</v>
      </c>
      <c r="AQ10" s="84"/>
      <c r="AR10" s="84" t="s">
        <v>33</v>
      </c>
      <c r="AS10" s="84"/>
      <c r="AT10" s="96" t="s">
        <v>36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">
      <c r="A11" s="50" t="s">
        <v>57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">
      <c r="A12" s="5" t="s">
        <v>114</v>
      </c>
      <c r="B12" s="24"/>
      <c r="C12" s="49">
        <f>O6</f>
        <v>0</v>
      </c>
      <c r="D12" s="25" t="s">
        <v>33</v>
      </c>
      <c r="E12" s="49">
        <f>M6</f>
        <v>0</v>
      </c>
      <c r="F12" s="25"/>
      <c r="G12" s="24"/>
      <c r="H12" s="49">
        <f>O9</f>
        <v>0</v>
      </c>
      <c r="I12" s="49" t="s">
        <v>33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33</v>
      </c>
      <c r="T12" s="84"/>
      <c r="U12" s="25"/>
      <c r="V12" s="24"/>
      <c r="W12" s="84"/>
      <c r="X12" s="84" t="s">
        <v>33</v>
      </c>
      <c r="Y12" s="84"/>
      <c r="Z12" s="25"/>
      <c r="AA12" s="24"/>
      <c r="AB12" s="84"/>
      <c r="AC12" s="84" t="s">
        <v>33</v>
      </c>
      <c r="AD12" s="84"/>
      <c r="AE12" s="25"/>
      <c r="AF12" s="24"/>
      <c r="AG12" s="84"/>
      <c r="AH12" s="84" t="s">
        <v>33</v>
      </c>
      <c r="AI12" s="84"/>
      <c r="AJ12" s="25"/>
      <c r="AK12" s="24"/>
      <c r="AL12" s="84"/>
      <c r="AM12" s="84" t="s">
        <v>33</v>
      </c>
      <c r="AN12" s="84"/>
      <c r="AO12" s="25"/>
      <c r="AP12" s="24"/>
      <c r="AQ12" s="84"/>
      <c r="AR12" s="84" t="s">
        <v>33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34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34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">
      <c r="A13" s="36"/>
      <c r="B13" s="37" t="s">
        <v>35</v>
      </c>
      <c r="C13" s="61">
        <f>O7</f>
        <v>0</v>
      </c>
      <c r="D13" s="38" t="s">
        <v>33</v>
      </c>
      <c r="E13" s="61">
        <f>M7</f>
        <v>0</v>
      </c>
      <c r="F13" s="38" t="s">
        <v>36</v>
      </c>
      <c r="G13" s="37" t="s">
        <v>35</v>
      </c>
      <c r="H13" s="61">
        <f>O10</f>
        <v>0</v>
      </c>
      <c r="I13" s="38" t="s">
        <v>33</v>
      </c>
      <c r="J13" s="38">
        <f>M10</f>
        <v>0</v>
      </c>
      <c r="K13" s="38" t="s">
        <v>36</v>
      </c>
      <c r="L13" s="37"/>
      <c r="M13" s="38"/>
      <c r="N13" s="38"/>
      <c r="O13" s="38"/>
      <c r="P13" s="38"/>
      <c r="Q13" s="37" t="s">
        <v>35</v>
      </c>
      <c r="R13" s="85"/>
      <c r="S13" s="85" t="s">
        <v>33</v>
      </c>
      <c r="T13" s="85"/>
      <c r="U13" s="38" t="s">
        <v>36</v>
      </c>
      <c r="V13" s="37" t="s">
        <v>35</v>
      </c>
      <c r="W13" s="85"/>
      <c r="X13" s="85" t="s">
        <v>33</v>
      </c>
      <c r="Y13" s="85"/>
      <c r="Z13" s="38" t="s">
        <v>36</v>
      </c>
      <c r="AA13" s="37" t="s">
        <v>35</v>
      </c>
      <c r="AB13" s="85"/>
      <c r="AC13" s="85" t="s">
        <v>33</v>
      </c>
      <c r="AD13" s="85"/>
      <c r="AE13" s="38" t="s">
        <v>36</v>
      </c>
      <c r="AF13" s="37" t="s">
        <v>35</v>
      </c>
      <c r="AG13" s="85"/>
      <c r="AH13" s="85" t="s">
        <v>33</v>
      </c>
      <c r="AI13" s="85"/>
      <c r="AJ13" s="38" t="s">
        <v>36</v>
      </c>
      <c r="AK13" s="37" t="s">
        <v>35</v>
      </c>
      <c r="AL13" s="85"/>
      <c r="AM13" s="85" t="s">
        <v>33</v>
      </c>
      <c r="AN13" s="85"/>
      <c r="AO13" s="38" t="s">
        <v>36</v>
      </c>
      <c r="AP13" s="37" t="s">
        <v>35</v>
      </c>
      <c r="AQ13" s="85"/>
      <c r="AR13" s="85" t="s">
        <v>33</v>
      </c>
      <c r="AS13" s="85"/>
      <c r="AT13" s="97" t="s">
        <v>36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">
      <c r="A14" s="5" t="s">
        <v>37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">
      <c r="A15" s="5" t="s">
        <v>69</v>
      </c>
      <c r="B15" s="24"/>
      <c r="C15" s="49">
        <f>T6</f>
        <v>0</v>
      </c>
      <c r="D15" s="49" t="s">
        <v>58</v>
      </c>
      <c r="E15" s="49">
        <f>R6</f>
        <v>0</v>
      </c>
      <c r="F15" s="25"/>
      <c r="G15" s="24"/>
      <c r="H15" s="49">
        <f>T9</f>
        <v>0</v>
      </c>
      <c r="I15" s="49" t="s">
        <v>58</v>
      </c>
      <c r="J15" s="49">
        <f>R9</f>
        <v>0</v>
      </c>
      <c r="K15" s="25"/>
      <c r="L15" s="24"/>
      <c r="M15" s="49">
        <f>T12</f>
        <v>0</v>
      </c>
      <c r="N15" s="49" t="s">
        <v>58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58</v>
      </c>
      <c r="Y15" s="84"/>
      <c r="Z15" s="25"/>
      <c r="AA15" s="24"/>
      <c r="AB15" s="84"/>
      <c r="AC15" s="84" t="s">
        <v>58</v>
      </c>
      <c r="AD15" s="84"/>
      <c r="AE15" s="25"/>
      <c r="AF15" s="24"/>
      <c r="AG15" s="84"/>
      <c r="AH15" s="84" t="s">
        <v>58</v>
      </c>
      <c r="AI15" s="84"/>
      <c r="AJ15" s="25"/>
      <c r="AK15" s="24"/>
      <c r="AL15" s="84"/>
      <c r="AM15" s="84" t="s">
        <v>58</v>
      </c>
      <c r="AN15" s="84"/>
      <c r="AO15" s="25"/>
      <c r="AP15" s="24"/>
      <c r="AQ15" s="84"/>
      <c r="AR15" s="84" t="s">
        <v>58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59</v>
      </c>
      <c r="AZ15" s="31">
        <f>+E15+J15+O15+T15+Y15+AD15+AI15+AN15+AS15</f>
        <v>0</v>
      </c>
      <c r="BA15" s="33">
        <f>+C16+H16+M16+R16+W16+AB16+AG16+AL16+AQ16</f>
        <v>0</v>
      </c>
      <c r="BB15" s="31" t="s">
        <v>59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">
      <c r="A16" s="5"/>
      <c r="B16" s="37" t="s">
        <v>60</v>
      </c>
      <c r="C16" s="61">
        <f>T7</f>
        <v>0</v>
      </c>
      <c r="D16" s="61" t="s">
        <v>58</v>
      </c>
      <c r="E16" s="61">
        <f>R7</f>
        <v>0</v>
      </c>
      <c r="F16" s="38" t="s">
        <v>61</v>
      </c>
      <c r="G16" s="37" t="s">
        <v>60</v>
      </c>
      <c r="H16" s="61">
        <f>T10</f>
        <v>0</v>
      </c>
      <c r="I16" s="61" t="s">
        <v>58</v>
      </c>
      <c r="J16" s="61">
        <f>R10</f>
        <v>0</v>
      </c>
      <c r="K16" s="38" t="s">
        <v>61</v>
      </c>
      <c r="L16" s="37" t="s">
        <v>60</v>
      </c>
      <c r="M16" s="61">
        <f>T13</f>
        <v>0</v>
      </c>
      <c r="N16" s="61" t="s">
        <v>58</v>
      </c>
      <c r="O16" s="61">
        <f>R13</f>
        <v>0</v>
      </c>
      <c r="P16" s="38" t="s">
        <v>61</v>
      </c>
      <c r="Q16" s="37"/>
      <c r="R16" s="38"/>
      <c r="S16" s="25"/>
      <c r="T16" s="25"/>
      <c r="U16" s="25"/>
      <c r="V16" s="24" t="s">
        <v>60</v>
      </c>
      <c r="W16" s="84"/>
      <c r="X16" s="84" t="s">
        <v>58</v>
      </c>
      <c r="Y16" s="84"/>
      <c r="Z16" s="25" t="s">
        <v>61</v>
      </c>
      <c r="AA16" s="24" t="s">
        <v>60</v>
      </c>
      <c r="AB16" s="84"/>
      <c r="AC16" s="84" t="s">
        <v>58</v>
      </c>
      <c r="AD16" s="84"/>
      <c r="AE16" s="25" t="s">
        <v>61</v>
      </c>
      <c r="AF16" s="24" t="s">
        <v>60</v>
      </c>
      <c r="AG16" s="84"/>
      <c r="AH16" s="84" t="s">
        <v>58</v>
      </c>
      <c r="AI16" s="84"/>
      <c r="AJ16" s="25" t="s">
        <v>61</v>
      </c>
      <c r="AK16" s="24" t="s">
        <v>60</v>
      </c>
      <c r="AL16" s="84"/>
      <c r="AM16" s="84" t="s">
        <v>58</v>
      </c>
      <c r="AN16" s="84"/>
      <c r="AO16" s="25" t="s">
        <v>61</v>
      </c>
      <c r="AP16" s="24" t="s">
        <v>60</v>
      </c>
      <c r="AQ16" s="84"/>
      <c r="AR16" s="84" t="s">
        <v>58</v>
      </c>
      <c r="AS16" s="84"/>
      <c r="AT16" s="96" t="s">
        <v>61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">
      <c r="A17" s="50" t="s">
        <v>62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">
      <c r="A18" s="5" t="s">
        <v>68</v>
      </c>
      <c r="B18" s="24"/>
      <c r="C18" s="49">
        <f>Y6</f>
        <v>0</v>
      </c>
      <c r="D18" s="49" t="s">
        <v>33</v>
      </c>
      <c r="E18" s="49">
        <f>W6</f>
        <v>0</v>
      </c>
      <c r="F18" s="49"/>
      <c r="G18" s="63"/>
      <c r="H18" s="49">
        <f>Y9</f>
        <v>0</v>
      </c>
      <c r="I18" s="49" t="s">
        <v>33</v>
      </c>
      <c r="J18" s="49">
        <f>W9</f>
        <v>0</v>
      </c>
      <c r="K18" s="49"/>
      <c r="L18" s="63"/>
      <c r="M18" s="49">
        <f>Y12</f>
        <v>0</v>
      </c>
      <c r="N18" s="49" t="s">
        <v>33</v>
      </c>
      <c r="O18" s="49">
        <f>W12</f>
        <v>0</v>
      </c>
      <c r="P18" s="49"/>
      <c r="Q18" s="63"/>
      <c r="R18" s="49">
        <f>Y15</f>
        <v>0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33</v>
      </c>
      <c r="AD18" s="84"/>
      <c r="AE18" s="25"/>
      <c r="AF18" s="24"/>
      <c r="AG18" s="84"/>
      <c r="AH18" s="84" t="s">
        <v>33</v>
      </c>
      <c r="AI18" s="84"/>
      <c r="AJ18" s="25"/>
      <c r="AK18" s="24"/>
      <c r="AL18" s="84"/>
      <c r="AM18" s="84" t="s">
        <v>33</v>
      </c>
      <c r="AN18" s="84"/>
      <c r="AO18" s="25"/>
      <c r="AP18" s="24"/>
      <c r="AQ18" s="84"/>
      <c r="AR18" s="84" t="s">
        <v>33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34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34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">
      <c r="A19" s="36"/>
      <c r="B19" s="37" t="s">
        <v>35</v>
      </c>
      <c r="C19" s="61">
        <f>Y7</f>
        <v>0</v>
      </c>
      <c r="D19" s="61" t="s">
        <v>33</v>
      </c>
      <c r="E19" s="61">
        <f>W7</f>
        <v>0</v>
      </c>
      <c r="F19" s="61" t="s">
        <v>36</v>
      </c>
      <c r="G19" s="64" t="s">
        <v>35</v>
      </c>
      <c r="H19" s="61">
        <f>Y10</f>
        <v>0</v>
      </c>
      <c r="I19" s="61" t="s">
        <v>33</v>
      </c>
      <c r="J19" s="61">
        <f>W10</f>
        <v>0</v>
      </c>
      <c r="K19" s="61" t="s">
        <v>36</v>
      </c>
      <c r="L19" s="64" t="s">
        <v>35</v>
      </c>
      <c r="M19" s="61">
        <f>Y13</f>
        <v>0</v>
      </c>
      <c r="N19" s="61" t="s">
        <v>33</v>
      </c>
      <c r="O19" s="61">
        <f>W13</f>
        <v>0</v>
      </c>
      <c r="P19" s="61" t="s">
        <v>36</v>
      </c>
      <c r="Q19" s="64" t="s">
        <v>35</v>
      </c>
      <c r="R19" s="61">
        <f>Y16</f>
        <v>0</v>
      </c>
      <c r="S19" s="61" t="s">
        <v>33</v>
      </c>
      <c r="T19" s="61">
        <f>W16</f>
        <v>0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/>
      <c r="AC19" s="85" t="s">
        <v>33</v>
      </c>
      <c r="AD19" s="85"/>
      <c r="AE19" s="38" t="s">
        <v>36</v>
      </c>
      <c r="AF19" s="37" t="s">
        <v>35</v>
      </c>
      <c r="AG19" s="85"/>
      <c r="AH19" s="85" t="s">
        <v>33</v>
      </c>
      <c r="AI19" s="85"/>
      <c r="AJ19" s="38" t="s">
        <v>36</v>
      </c>
      <c r="AK19" s="37" t="s">
        <v>35</v>
      </c>
      <c r="AL19" s="85"/>
      <c r="AM19" s="85" t="s">
        <v>33</v>
      </c>
      <c r="AN19" s="85"/>
      <c r="AO19" s="38" t="s">
        <v>36</v>
      </c>
      <c r="AP19" s="37" t="s">
        <v>35</v>
      </c>
      <c r="AQ19" s="85"/>
      <c r="AR19" s="85" t="s">
        <v>33</v>
      </c>
      <c r="AS19" s="85"/>
      <c r="AT19" s="97" t="s">
        <v>36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">
      <c r="A20" s="5" t="s">
        <v>38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">
      <c r="A21" s="5" t="s">
        <v>115</v>
      </c>
      <c r="B21" s="24"/>
      <c r="C21" s="49">
        <f>AD6</f>
        <v>0</v>
      </c>
      <c r="D21" s="49" t="s">
        <v>40</v>
      </c>
      <c r="E21" s="49">
        <f>AB6</f>
        <v>0</v>
      </c>
      <c r="F21" s="49"/>
      <c r="G21" s="63"/>
      <c r="H21" s="49">
        <f>AD9</f>
        <v>0</v>
      </c>
      <c r="I21" s="49" t="s">
        <v>40</v>
      </c>
      <c r="J21" s="49">
        <f>AB9</f>
        <v>0</v>
      </c>
      <c r="K21" s="49"/>
      <c r="L21" s="63"/>
      <c r="M21" s="49">
        <f>AD12</f>
        <v>0</v>
      </c>
      <c r="N21" s="49" t="s">
        <v>40</v>
      </c>
      <c r="O21" s="49">
        <f>AB12</f>
        <v>0</v>
      </c>
      <c r="P21" s="49"/>
      <c r="Q21" s="63"/>
      <c r="R21" s="49">
        <f>AD15</f>
        <v>0</v>
      </c>
      <c r="S21" s="49" t="s">
        <v>40</v>
      </c>
      <c r="T21" s="49">
        <f>AB15</f>
        <v>0</v>
      </c>
      <c r="U21" s="49"/>
      <c r="V21" s="63"/>
      <c r="W21" s="49">
        <f>AD18</f>
        <v>0</v>
      </c>
      <c r="X21" s="49" t="s">
        <v>40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40</v>
      </c>
      <c r="AI21" s="84"/>
      <c r="AJ21" s="25"/>
      <c r="AK21" s="24"/>
      <c r="AL21" s="84"/>
      <c r="AM21" s="84" t="s">
        <v>40</v>
      </c>
      <c r="AN21" s="84"/>
      <c r="AO21" s="25"/>
      <c r="AP21" s="24"/>
      <c r="AQ21" s="84"/>
      <c r="AR21" s="84" t="s">
        <v>40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41</v>
      </c>
      <c r="AZ21" s="31">
        <f>+E21+J21+O21+T21+Y21+AD21+AI21+AN21+AS21</f>
        <v>0</v>
      </c>
      <c r="BA21" s="33">
        <f>+C22+H22+M22+R22+W22+AB22+AG22+AL22+AQ22</f>
        <v>0</v>
      </c>
      <c r="BB21" s="31" t="s">
        <v>41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">
      <c r="A22" s="5"/>
      <c r="B22" s="37" t="s">
        <v>42</v>
      </c>
      <c r="C22" s="61">
        <f>AD7</f>
        <v>0</v>
      </c>
      <c r="D22" s="61" t="s">
        <v>40</v>
      </c>
      <c r="E22" s="61">
        <f>AB7</f>
        <v>0</v>
      </c>
      <c r="F22" s="61" t="s">
        <v>43</v>
      </c>
      <c r="G22" s="64" t="s">
        <v>42</v>
      </c>
      <c r="H22" s="61">
        <f>AD10</f>
        <v>0</v>
      </c>
      <c r="I22" s="61" t="s">
        <v>40</v>
      </c>
      <c r="J22" s="61">
        <f>AB10</f>
        <v>0</v>
      </c>
      <c r="K22" s="61" t="s">
        <v>43</v>
      </c>
      <c r="L22" s="64" t="s">
        <v>42</v>
      </c>
      <c r="M22" s="61">
        <f>AD13</f>
        <v>0</v>
      </c>
      <c r="N22" s="61" t="s">
        <v>40</v>
      </c>
      <c r="O22" s="61">
        <f>AB13</f>
        <v>0</v>
      </c>
      <c r="P22" s="61" t="s">
        <v>43</v>
      </c>
      <c r="Q22" s="64" t="s">
        <v>42</v>
      </c>
      <c r="R22" s="61">
        <f>AD16</f>
        <v>0</v>
      </c>
      <c r="S22" s="61" t="s">
        <v>40</v>
      </c>
      <c r="T22" s="61">
        <f>AB16</f>
        <v>0</v>
      </c>
      <c r="U22" s="61" t="s">
        <v>43</v>
      </c>
      <c r="V22" s="64" t="s">
        <v>42</v>
      </c>
      <c r="W22" s="61">
        <f>AD19</f>
        <v>0</v>
      </c>
      <c r="X22" s="61" t="s">
        <v>40</v>
      </c>
      <c r="Y22" s="61">
        <f>AB19</f>
        <v>0</v>
      </c>
      <c r="Z22" s="38" t="s">
        <v>43</v>
      </c>
      <c r="AA22" s="37"/>
      <c r="AB22" s="38"/>
      <c r="AC22" s="25"/>
      <c r="AD22" s="25"/>
      <c r="AE22" s="25"/>
      <c r="AF22" s="24" t="s">
        <v>42</v>
      </c>
      <c r="AG22" s="84"/>
      <c r="AH22" s="84" t="s">
        <v>40</v>
      </c>
      <c r="AI22" s="84"/>
      <c r="AJ22" s="25" t="s">
        <v>43</v>
      </c>
      <c r="AK22" s="24" t="s">
        <v>42</v>
      </c>
      <c r="AL22" s="84"/>
      <c r="AM22" s="84" t="s">
        <v>40</v>
      </c>
      <c r="AN22" s="84"/>
      <c r="AO22" s="25" t="s">
        <v>43</v>
      </c>
      <c r="AP22" s="24" t="s">
        <v>42</v>
      </c>
      <c r="AQ22" s="84"/>
      <c r="AR22" s="84" t="s">
        <v>40</v>
      </c>
      <c r="AS22" s="84"/>
      <c r="AT22" s="96" t="s">
        <v>43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">
      <c r="A23" s="50" t="s">
        <v>63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">
      <c r="A24" s="5" t="s">
        <v>67</v>
      </c>
      <c r="B24" s="24"/>
      <c r="C24" s="49">
        <f>AI6</f>
        <v>0</v>
      </c>
      <c r="D24" s="49" t="s">
        <v>40</v>
      </c>
      <c r="E24" s="49">
        <f>AG6</f>
        <v>0</v>
      </c>
      <c r="F24" s="49"/>
      <c r="G24" s="63"/>
      <c r="H24" s="49">
        <f>AI9</f>
        <v>0</v>
      </c>
      <c r="I24" s="49" t="s">
        <v>40</v>
      </c>
      <c r="J24" s="49">
        <f>AG9</f>
        <v>0</v>
      </c>
      <c r="K24" s="49"/>
      <c r="L24" s="63"/>
      <c r="M24" s="49">
        <f>AI12</f>
        <v>0</v>
      </c>
      <c r="N24" s="49" t="s">
        <v>40</v>
      </c>
      <c r="O24" s="49">
        <f>AG12</f>
        <v>0</v>
      </c>
      <c r="P24" s="49"/>
      <c r="Q24" s="63"/>
      <c r="R24" s="49">
        <f>AI15</f>
        <v>0</v>
      </c>
      <c r="S24" s="49" t="s">
        <v>40</v>
      </c>
      <c r="T24" s="49">
        <f>AG15</f>
        <v>0</v>
      </c>
      <c r="U24" s="49"/>
      <c r="V24" s="63"/>
      <c r="W24" s="49">
        <f>AI18</f>
        <v>0</v>
      </c>
      <c r="X24" s="49" t="s">
        <v>40</v>
      </c>
      <c r="Y24" s="49">
        <f>AG18</f>
        <v>0</v>
      </c>
      <c r="Z24" s="49"/>
      <c r="AA24" s="63"/>
      <c r="AB24" s="49">
        <f>AI21</f>
        <v>0</v>
      </c>
      <c r="AC24" s="49" t="s">
        <v>40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40</v>
      </c>
      <c r="AN24" s="84"/>
      <c r="AO24" s="25"/>
      <c r="AP24" s="24"/>
      <c r="AQ24" s="84"/>
      <c r="AR24" s="84" t="s">
        <v>40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41</v>
      </c>
      <c r="AZ24" s="31">
        <f>+E24+J24+O24+T24+Y24+AD24+AI24+AN24+AS24</f>
        <v>0</v>
      </c>
      <c r="BA24" s="33">
        <f>+C25+H25+M25+R25+W25+AB25+AG25+AL25+AQ25</f>
        <v>0</v>
      </c>
      <c r="BB24" s="31" t="s">
        <v>41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">
      <c r="A25" s="36"/>
      <c r="B25" s="37" t="s">
        <v>42</v>
      </c>
      <c r="C25" s="61">
        <f>AI7</f>
        <v>0</v>
      </c>
      <c r="D25" s="61" t="s">
        <v>40</v>
      </c>
      <c r="E25" s="61">
        <f>AG7</f>
        <v>0</v>
      </c>
      <c r="F25" s="61" t="s">
        <v>43</v>
      </c>
      <c r="G25" s="64" t="s">
        <v>42</v>
      </c>
      <c r="H25" s="61">
        <f>AI10</f>
        <v>0</v>
      </c>
      <c r="I25" s="61" t="s">
        <v>40</v>
      </c>
      <c r="J25" s="61">
        <f>AG10</f>
        <v>0</v>
      </c>
      <c r="K25" s="61" t="s">
        <v>43</v>
      </c>
      <c r="L25" s="64" t="s">
        <v>42</v>
      </c>
      <c r="M25" s="61">
        <f>AI13</f>
        <v>0</v>
      </c>
      <c r="N25" s="61" t="s">
        <v>40</v>
      </c>
      <c r="O25" s="61">
        <f>AG13</f>
        <v>0</v>
      </c>
      <c r="P25" s="61" t="s">
        <v>43</v>
      </c>
      <c r="Q25" s="64" t="s">
        <v>42</v>
      </c>
      <c r="R25" s="61">
        <f>AI16</f>
        <v>0</v>
      </c>
      <c r="S25" s="61" t="s">
        <v>40</v>
      </c>
      <c r="T25" s="61">
        <f>AG16</f>
        <v>0</v>
      </c>
      <c r="U25" s="61" t="s">
        <v>43</v>
      </c>
      <c r="V25" s="64" t="s">
        <v>42</v>
      </c>
      <c r="W25" s="61">
        <f>AI19</f>
        <v>0</v>
      </c>
      <c r="X25" s="61" t="s">
        <v>40</v>
      </c>
      <c r="Y25" s="61">
        <f>AG19</f>
        <v>0</v>
      </c>
      <c r="Z25" s="61" t="s">
        <v>43</v>
      </c>
      <c r="AA25" s="64" t="s">
        <v>42</v>
      </c>
      <c r="AB25" s="61">
        <f>AI22</f>
        <v>0</v>
      </c>
      <c r="AC25" s="61" t="s">
        <v>40</v>
      </c>
      <c r="AD25" s="61">
        <f>AG22</f>
        <v>0</v>
      </c>
      <c r="AE25" s="38" t="s">
        <v>43</v>
      </c>
      <c r="AF25" s="37"/>
      <c r="AG25" s="38"/>
      <c r="AH25" s="38"/>
      <c r="AI25" s="38"/>
      <c r="AJ25" s="38"/>
      <c r="AK25" s="37" t="s">
        <v>42</v>
      </c>
      <c r="AL25" s="85"/>
      <c r="AM25" s="85" t="s">
        <v>40</v>
      </c>
      <c r="AN25" s="85"/>
      <c r="AO25" s="38" t="s">
        <v>43</v>
      </c>
      <c r="AP25" s="37" t="s">
        <v>42</v>
      </c>
      <c r="AQ25" s="85"/>
      <c r="AR25" s="85" t="s">
        <v>40</v>
      </c>
      <c r="AS25" s="85"/>
      <c r="AT25" s="97" t="s">
        <v>43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">
      <c r="A26" s="5" t="s">
        <v>64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">
      <c r="A27" s="5" t="s">
        <v>116</v>
      </c>
      <c r="B27" s="24"/>
      <c r="C27" s="49">
        <f>AN6</f>
        <v>0</v>
      </c>
      <c r="D27" s="49" t="s">
        <v>58</v>
      </c>
      <c r="E27" s="49">
        <f>AL6</f>
        <v>0</v>
      </c>
      <c r="F27" s="49"/>
      <c r="G27" s="63"/>
      <c r="H27" s="49">
        <f>AN9</f>
        <v>0</v>
      </c>
      <c r="I27" s="49" t="s">
        <v>58</v>
      </c>
      <c r="J27" s="49">
        <f>AL9</f>
        <v>0</v>
      </c>
      <c r="K27" s="49"/>
      <c r="L27" s="63"/>
      <c r="M27" s="49">
        <f>AN12</f>
        <v>0</v>
      </c>
      <c r="N27" s="49" t="s">
        <v>58</v>
      </c>
      <c r="O27" s="49">
        <f>AL12</f>
        <v>0</v>
      </c>
      <c r="P27" s="49"/>
      <c r="Q27" s="63"/>
      <c r="R27" s="49">
        <f>AN15</f>
        <v>0</v>
      </c>
      <c r="S27" s="49" t="s">
        <v>58</v>
      </c>
      <c r="T27" s="49">
        <f>AL15</f>
        <v>0</v>
      </c>
      <c r="U27" s="49"/>
      <c r="V27" s="63"/>
      <c r="W27" s="49">
        <f>AN18</f>
        <v>0</v>
      </c>
      <c r="X27" s="49" t="s">
        <v>58</v>
      </c>
      <c r="Y27" s="49">
        <f>AL18</f>
        <v>0</v>
      </c>
      <c r="Z27" s="49"/>
      <c r="AA27" s="63"/>
      <c r="AB27" s="49">
        <f>AN21</f>
        <v>0</v>
      </c>
      <c r="AC27" s="49" t="s">
        <v>58</v>
      </c>
      <c r="AD27" s="49">
        <f>AL21</f>
        <v>0</v>
      </c>
      <c r="AE27" s="49"/>
      <c r="AF27" s="63"/>
      <c r="AG27" s="49">
        <f>AN24</f>
        <v>0</v>
      </c>
      <c r="AH27" s="49" t="s">
        <v>58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58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59</v>
      </c>
      <c r="AZ27" s="31">
        <f>+E27+J27+O27+T27+Y27+AD27+AI27+AN27+AS27</f>
        <v>0</v>
      </c>
      <c r="BA27" s="33">
        <f>+C28+H28+M28+R28+W28+AB28+AG28+AL28+AQ28</f>
        <v>0</v>
      </c>
      <c r="BB27" s="31" t="s">
        <v>59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">
      <c r="A28" s="36"/>
      <c r="B28" s="37" t="s">
        <v>60</v>
      </c>
      <c r="C28" s="61">
        <f>AN7</f>
        <v>0</v>
      </c>
      <c r="D28" s="61" t="s">
        <v>58</v>
      </c>
      <c r="E28" s="61">
        <f>AL7</f>
        <v>0</v>
      </c>
      <c r="F28" s="61" t="s">
        <v>61</v>
      </c>
      <c r="G28" s="64" t="s">
        <v>60</v>
      </c>
      <c r="H28" s="61">
        <f>AN10</f>
        <v>0</v>
      </c>
      <c r="I28" s="61" t="s">
        <v>58</v>
      </c>
      <c r="J28" s="61">
        <f>AL10</f>
        <v>0</v>
      </c>
      <c r="K28" s="61" t="s">
        <v>61</v>
      </c>
      <c r="L28" s="64" t="s">
        <v>60</v>
      </c>
      <c r="M28" s="61">
        <f>AN13</f>
        <v>0</v>
      </c>
      <c r="N28" s="61" t="s">
        <v>58</v>
      </c>
      <c r="O28" s="61">
        <f>AL13</f>
        <v>0</v>
      </c>
      <c r="P28" s="61" t="s">
        <v>61</v>
      </c>
      <c r="Q28" s="64" t="s">
        <v>60</v>
      </c>
      <c r="R28" s="61">
        <f>AN16</f>
        <v>0</v>
      </c>
      <c r="S28" s="61" t="s">
        <v>58</v>
      </c>
      <c r="T28" s="61">
        <f>AL16</f>
        <v>0</v>
      </c>
      <c r="U28" s="61" t="s">
        <v>61</v>
      </c>
      <c r="V28" s="64" t="s">
        <v>60</v>
      </c>
      <c r="W28" s="61">
        <f>AN19</f>
        <v>0</v>
      </c>
      <c r="X28" s="61" t="s">
        <v>58</v>
      </c>
      <c r="Y28" s="61">
        <f>AL19</f>
        <v>0</v>
      </c>
      <c r="Z28" s="61" t="s">
        <v>61</v>
      </c>
      <c r="AA28" s="64" t="s">
        <v>60</v>
      </c>
      <c r="AB28" s="61">
        <f>AN22</f>
        <v>0</v>
      </c>
      <c r="AC28" s="61" t="s">
        <v>58</v>
      </c>
      <c r="AD28" s="61">
        <f>AL22</f>
        <v>0</v>
      </c>
      <c r="AE28" s="61" t="s">
        <v>61</v>
      </c>
      <c r="AF28" s="64" t="s">
        <v>60</v>
      </c>
      <c r="AG28" s="61">
        <f>AN25</f>
        <v>0</v>
      </c>
      <c r="AH28" s="61" t="s">
        <v>58</v>
      </c>
      <c r="AI28" s="61">
        <f>AL25</f>
        <v>0</v>
      </c>
      <c r="AJ28" s="38" t="s">
        <v>61</v>
      </c>
      <c r="AK28" s="37"/>
      <c r="AL28" s="38"/>
      <c r="AM28" s="38"/>
      <c r="AN28" s="38"/>
      <c r="AO28" s="38"/>
      <c r="AP28" s="37" t="s">
        <v>60</v>
      </c>
      <c r="AQ28" s="85"/>
      <c r="AR28" s="85" t="s">
        <v>58</v>
      </c>
      <c r="AS28" s="85"/>
      <c r="AT28" s="97" t="s">
        <v>61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">
      <c r="A29" s="5" t="s">
        <v>65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">
      <c r="A30" s="5" t="s">
        <v>117</v>
      </c>
      <c r="B30" s="24"/>
      <c r="C30" s="49">
        <f>AS6</f>
        <v>0</v>
      </c>
      <c r="D30" s="49" t="s">
        <v>58</v>
      </c>
      <c r="E30" s="49">
        <f>AQ6</f>
        <v>0</v>
      </c>
      <c r="F30" s="49"/>
      <c r="G30" s="63"/>
      <c r="H30" s="49">
        <f>AS9</f>
        <v>0</v>
      </c>
      <c r="I30" s="49" t="s">
        <v>58</v>
      </c>
      <c r="J30" s="49">
        <f>AQ9</f>
        <v>0</v>
      </c>
      <c r="K30" s="49"/>
      <c r="L30" s="63"/>
      <c r="M30" s="49">
        <f>AS12</f>
        <v>0</v>
      </c>
      <c r="N30" s="49" t="s">
        <v>58</v>
      </c>
      <c r="O30" s="49">
        <f>AQ12</f>
        <v>0</v>
      </c>
      <c r="P30" s="49"/>
      <c r="Q30" s="63"/>
      <c r="R30" s="49">
        <f>AS15</f>
        <v>0</v>
      </c>
      <c r="S30" s="49" t="s">
        <v>58</v>
      </c>
      <c r="T30" s="49">
        <f>AQ15</f>
        <v>0</v>
      </c>
      <c r="U30" s="49"/>
      <c r="V30" s="63"/>
      <c r="W30" s="49">
        <f>AS18</f>
        <v>0</v>
      </c>
      <c r="X30" s="49" t="s">
        <v>58</v>
      </c>
      <c r="Y30" s="49">
        <f>AQ18</f>
        <v>0</v>
      </c>
      <c r="Z30" s="49"/>
      <c r="AA30" s="63"/>
      <c r="AB30" s="49">
        <f>AS21</f>
        <v>0</v>
      </c>
      <c r="AC30" s="49" t="s">
        <v>58</v>
      </c>
      <c r="AD30" s="49">
        <f>AQ21</f>
        <v>0</v>
      </c>
      <c r="AE30" s="49"/>
      <c r="AF30" s="63"/>
      <c r="AG30" s="49">
        <f>AS24</f>
        <v>0</v>
      </c>
      <c r="AH30" s="49" t="s">
        <v>58</v>
      </c>
      <c r="AI30" s="49">
        <f>AQ24</f>
        <v>0</v>
      </c>
      <c r="AJ30" s="49"/>
      <c r="AK30" s="63"/>
      <c r="AL30" s="49">
        <f>AS27</f>
        <v>0</v>
      </c>
      <c r="AM30" s="49" t="s">
        <v>58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59</v>
      </c>
      <c r="AZ30" s="31">
        <f>+E30+J30+O30+T30+Y30+AD30+AI30+AN30+AS30</f>
        <v>0</v>
      </c>
      <c r="BA30" s="33">
        <f>+C31+H31+M31+R31+W31+AB31+AG31+AL31+AQ31</f>
        <v>0</v>
      </c>
      <c r="BB30" s="31" t="s">
        <v>59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">
      <c r="A31" s="100" t="s">
        <v>66</v>
      </c>
      <c r="B31" s="68" t="s">
        <v>60</v>
      </c>
      <c r="C31" s="69">
        <f>AS7</f>
        <v>0</v>
      </c>
      <c r="D31" s="69" t="s">
        <v>58</v>
      </c>
      <c r="E31" s="69">
        <f>AQ7</f>
        <v>0</v>
      </c>
      <c r="F31" s="69" t="s">
        <v>61</v>
      </c>
      <c r="G31" s="70" t="s">
        <v>60</v>
      </c>
      <c r="H31" s="69">
        <f>AS10</f>
        <v>0</v>
      </c>
      <c r="I31" s="69" t="s">
        <v>58</v>
      </c>
      <c r="J31" s="69">
        <f>AQ10</f>
        <v>0</v>
      </c>
      <c r="K31" s="69" t="s">
        <v>61</v>
      </c>
      <c r="L31" s="70" t="s">
        <v>60</v>
      </c>
      <c r="M31" s="69">
        <f>AS13</f>
        <v>0</v>
      </c>
      <c r="N31" s="69" t="s">
        <v>58</v>
      </c>
      <c r="O31" s="69">
        <f>AQ13</f>
        <v>0</v>
      </c>
      <c r="P31" s="69" t="s">
        <v>61</v>
      </c>
      <c r="Q31" s="70" t="s">
        <v>60</v>
      </c>
      <c r="R31" s="69">
        <f>AS16</f>
        <v>0</v>
      </c>
      <c r="S31" s="69" t="s">
        <v>58</v>
      </c>
      <c r="T31" s="69">
        <f>AQ16</f>
        <v>0</v>
      </c>
      <c r="U31" s="69" t="s">
        <v>61</v>
      </c>
      <c r="V31" s="70" t="s">
        <v>60</v>
      </c>
      <c r="W31" s="69">
        <f>AS19</f>
        <v>0</v>
      </c>
      <c r="X31" s="69" t="s">
        <v>58</v>
      </c>
      <c r="Y31" s="69">
        <f>AQ19</f>
        <v>0</v>
      </c>
      <c r="Z31" s="69" t="s">
        <v>61</v>
      </c>
      <c r="AA31" s="70" t="s">
        <v>60</v>
      </c>
      <c r="AB31" s="69">
        <f>AS22</f>
        <v>0</v>
      </c>
      <c r="AC31" s="69" t="s">
        <v>58</v>
      </c>
      <c r="AD31" s="69">
        <f>AQ22</f>
        <v>0</v>
      </c>
      <c r="AE31" s="69" t="s">
        <v>61</v>
      </c>
      <c r="AF31" s="70" t="s">
        <v>60</v>
      </c>
      <c r="AG31" s="69">
        <f>AS25</f>
        <v>0</v>
      </c>
      <c r="AH31" s="69" t="s">
        <v>58</v>
      </c>
      <c r="AI31" s="69">
        <f>AQ25</f>
        <v>0</v>
      </c>
      <c r="AJ31" s="69" t="s">
        <v>61</v>
      </c>
      <c r="AK31" s="70" t="s">
        <v>60</v>
      </c>
      <c r="AL31" s="69">
        <f>AS28</f>
        <v>0</v>
      </c>
      <c r="AM31" s="69" t="s">
        <v>58</v>
      </c>
      <c r="AN31" s="69">
        <f>AQ28</f>
        <v>0</v>
      </c>
      <c r="AO31" s="71" t="s">
        <v>61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15">
      <c r="A33" s="80"/>
      <c r="C33" s="87" t="s">
        <v>7</v>
      </c>
    </row>
    <row r="35" spans="1:3" x14ac:dyDescent="0.15">
      <c r="A35" s="83"/>
      <c r="C35" s="87" t="s">
        <v>8</v>
      </c>
    </row>
    <row r="37" spans="1:3" x14ac:dyDescent="0.15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107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106</v>
      </c>
      <c r="E3" s="8"/>
      <c r="F3" s="8"/>
      <c r="G3" s="7"/>
      <c r="H3" s="8"/>
      <c r="I3" s="8" t="s">
        <v>105</v>
      </c>
      <c r="J3" s="8"/>
      <c r="K3" s="8"/>
      <c r="L3" s="7"/>
      <c r="M3" s="8"/>
      <c r="N3" s="8" t="s">
        <v>104</v>
      </c>
      <c r="O3" s="8"/>
      <c r="P3" s="8"/>
      <c r="Q3" s="7"/>
      <c r="R3" s="8"/>
      <c r="S3" s="8" t="s">
        <v>103</v>
      </c>
      <c r="T3" s="8"/>
      <c r="U3" s="8"/>
      <c r="V3" s="7"/>
      <c r="W3" s="8"/>
      <c r="X3" s="8" t="s">
        <v>102</v>
      </c>
      <c r="Y3" s="8"/>
      <c r="Z3" s="8"/>
      <c r="AA3" s="7"/>
      <c r="AB3" s="8"/>
      <c r="AC3" s="8" t="s">
        <v>101</v>
      </c>
      <c r="AD3" s="8"/>
      <c r="AE3" s="8"/>
      <c r="AF3" s="7"/>
      <c r="AG3" s="8"/>
      <c r="AH3" s="8" t="s">
        <v>100</v>
      </c>
      <c r="AI3" s="8"/>
      <c r="AJ3" s="8"/>
      <c r="AK3" s="7"/>
      <c r="AL3" s="8"/>
      <c r="AM3" s="8" t="s">
        <v>99</v>
      </c>
      <c r="AN3" s="8"/>
      <c r="AO3" s="8"/>
      <c r="AP3" s="7"/>
      <c r="AQ3" s="8"/>
      <c r="AR3" s="8" t="s">
        <v>98</v>
      </c>
      <c r="AS3" s="8"/>
      <c r="AT3" s="8"/>
      <c r="AU3" s="10"/>
      <c r="AV3" s="8"/>
      <c r="AW3" s="8" t="s">
        <v>97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96</v>
      </c>
      <c r="BD4" s="16"/>
      <c r="BE4" s="16"/>
      <c r="BF4" s="15" t="s">
        <v>95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15">
      <c r="A5" s="9" t="s">
        <v>94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4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">
      <c r="A6" s="5" t="s">
        <v>68</v>
      </c>
      <c r="B6" s="24"/>
      <c r="C6" s="25"/>
      <c r="D6" s="143"/>
      <c r="E6" s="25"/>
      <c r="F6" s="25"/>
      <c r="G6" s="24"/>
      <c r="H6" s="84"/>
      <c r="I6" s="84" t="s">
        <v>79</v>
      </c>
      <c r="J6" s="84"/>
      <c r="K6" s="26"/>
      <c r="L6" s="24"/>
      <c r="M6" s="84"/>
      <c r="N6" s="84" t="s">
        <v>79</v>
      </c>
      <c r="O6" s="84"/>
      <c r="P6" s="26"/>
      <c r="Q6" s="24"/>
      <c r="R6" s="84"/>
      <c r="S6" s="84" t="s">
        <v>79</v>
      </c>
      <c r="T6" s="84"/>
      <c r="U6" s="26"/>
      <c r="V6" s="24"/>
      <c r="W6" s="84"/>
      <c r="X6" s="84" t="s">
        <v>79</v>
      </c>
      <c r="Y6" s="84"/>
      <c r="Z6" s="26"/>
      <c r="AA6" s="24"/>
      <c r="AB6" s="84"/>
      <c r="AC6" s="84" t="s">
        <v>79</v>
      </c>
      <c r="AD6" s="84"/>
      <c r="AE6" s="26"/>
      <c r="AF6" s="24"/>
      <c r="AG6" s="84"/>
      <c r="AH6" s="84" t="s">
        <v>79</v>
      </c>
      <c r="AI6" s="84"/>
      <c r="AJ6" s="26"/>
      <c r="AK6" s="24"/>
      <c r="AL6" s="84"/>
      <c r="AM6" s="84" t="s">
        <v>79</v>
      </c>
      <c r="AN6" s="84"/>
      <c r="AO6" s="26"/>
      <c r="AP6" s="24"/>
      <c r="AQ6" s="84"/>
      <c r="AR6" s="84" t="s">
        <v>79</v>
      </c>
      <c r="AS6" s="84"/>
      <c r="AT6" s="25"/>
      <c r="AU6" s="24"/>
      <c r="AV6" s="84"/>
      <c r="AW6" s="84" t="s">
        <v>79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81</v>
      </c>
      <c r="BE6" s="31">
        <f>+E6+J6+O6+T6+Y6+AD6+AI6+AN6+AS6+AX6</f>
        <v>0</v>
      </c>
      <c r="BF6" s="33">
        <f>+C7+H7+M7+R7+W7+AB7+AG7+AL7+AQ7+AV7</f>
        <v>0</v>
      </c>
      <c r="BG6" s="31" t="s">
        <v>81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">
      <c r="A7" s="36"/>
      <c r="B7" s="37"/>
      <c r="C7" s="38"/>
      <c r="D7" s="38"/>
      <c r="E7" s="38"/>
      <c r="F7" s="38"/>
      <c r="G7" s="37" t="s">
        <v>80</v>
      </c>
      <c r="H7" s="85"/>
      <c r="I7" s="85" t="s">
        <v>79</v>
      </c>
      <c r="J7" s="85"/>
      <c r="K7" s="39" t="s">
        <v>78</v>
      </c>
      <c r="L7" s="37" t="s">
        <v>80</v>
      </c>
      <c r="M7" s="85"/>
      <c r="N7" s="85" t="s">
        <v>79</v>
      </c>
      <c r="O7" s="85"/>
      <c r="P7" s="39" t="s">
        <v>78</v>
      </c>
      <c r="Q7" s="37" t="s">
        <v>80</v>
      </c>
      <c r="R7" s="85"/>
      <c r="S7" s="85" t="s">
        <v>79</v>
      </c>
      <c r="T7" s="85"/>
      <c r="U7" s="39" t="s">
        <v>78</v>
      </c>
      <c r="V7" s="37" t="s">
        <v>80</v>
      </c>
      <c r="W7" s="85"/>
      <c r="X7" s="85" t="s">
        <v>79</v>
      </c>
      <c r="Y7" s="85"/>
      <c r="Z7" s="39" t="s">
        <v>78</v>
      </c>
      <c r="AA7" s="37" t="s">
        <v>80</v>
      </c>
      <c r="AB7" s="85"/>
      <c r="AC7" s="85" t="s">
        <v>79</v>
      </c>
      <c r="AD7" s="85"/>
      <c r="AE7" s="39" t="s">
        <v>78</v>
      </c>
      <c r="AF7" s="37" t="s">
        <v>80</v>
      </c>
      <c r="AG7" s="85"/>
      <c r="AH7" s="85" t="s">
        <v>79</v>
      </c>
      <c r="AI7" s="85"/>
      <c r="AJ7" s="39" t="s">
        <v>78</v>
      </c>
      <c r="AK7" s="37" t="s">
        <v>80</v>
      </c>
      <c r="AL7" s="85"/>
      <c r="AM7" s="85" t="s">
        <v>79</v>
      </c>
      <c r="AN7" s="85"/>
      <c r="AO7" s="39" t="s">
        <v>78</v>
      </c>
      <c r="AP7" s="37" t="s">
        <v>80</v>
      </c>
      <c r="AQ7" s="85"/>
      <c r="AR7" s="85" t="s">
        <v>79</v>
      </c>
      <c r="AS7" s="85"/>
      <c r="AT7" s="38" t="s">
        <v>78</v>
      </c>
      <c r="AU7" s="37" t="s">
        <v>80</v>
      </c>
      <c r="AV7" s="85"/>
      <c r="AW7" s="85" t="s">
        <v>79</v>
      </c>
      <c r="AX7" s="85"/>
      <c r="AY7" s="38" t="s">
        <v>78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">
      <c r="A8" s="5" t="s">
        <v>93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">
      <c r="A9" s="5" t="s">
        <v>92</v>
      </c>
      <c r="B9" s="24"/>
      <c r="C9" s="49">
        <f>J6</f>
        <v>0</v>
      </c>
      <c r="D9" s="25" t="s">
        <v>79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79</v>
      </c>
      <c r="O9" s="84"/>
      <c r="P9" s="25"/>
      <c r="Q9" s="24"/>
      <c r="R9" s="84"/>
      <c r="S9" s="84" t="s">
        <v>79</v>
      </c>
      <c r="T9" s="84"/>
      <c r="U9" s="25"/>
      <c r="V9" s="24"/>
      <c r="W9" s="84"/>
      <c r="X9" s="84" t="s">
        <v>79</v>
      </c>
      <c r="Y9" s="84"/>
      <c r="Z9" s="25"/>
      <c r="AA9" s="24"/>
      <c r="AB9" s="84"/>
      <c r="AC9" s="84" t="s">
        <v>79</v>
      </c>
      <c r="AD9" s="84"/>
      <c r="AE9" s="25"/>
      <c r="AF9" s="24"/>
      <c r="AG9" s="84"/>
      <c r="AH9" s="84" t="s">
        <v>79</v>
      </c>
      <c r="AI9" s="84"/>
      <c r="AJ9" s="25"/>
      <c r="AK9" s="24"/>
      <c r="AL9" s="84"/>
      <c r="AM9" s="84" t="s">
        <v>79</v>
      </c>
      <c r="AN9" s="84"/>
      <c r="AO9" s="25"/>
      <c r="AP9" s="24"/>
      <c r="AQ9" s="84"/>
      <c r="AR9" s="84" t="s">
        <v>79</v>
      </c>
      <c r="AS9" s="84"/>
      <c r="AT9" s="25"/>
      <c r="AU9" s="24"/>
      <c r="AV9" s="84"/>
      <c r="AW9" s="84" t="s">
        <v>79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81</v>
      </c>
      <c r="BE9" s="31">
        <f>+E9+J9+O9+T9+Y9+AD9+AI9+AN9+AS9+AX9</f>
        <v>0</v>
      </c>
      <c r="BF9" s="33">
        <f>+C10+H10+M10+R10+W10+AB10+AG10+AL10+AQ10+AV10</f>
        <v>0</v>
      </c>
      <c r="BG9" s="31" t="s">
        <v>81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">
      <c r="A10" s="5"/>
      <c r="B10" s="37" t="s">
        <v>80</v>
      </c>
      <c r="C10" s="61">
        <f>J7</f>
        <v>0</v>
      </c>
      <c r="D10" s="38" t="s">
        <v>79</v>
      </c>
      <c r="E10" s="61">
        <f>H7</f>
        <v>0</v>
      </c>
      <c r="F10" s="39" t="s">
        <v>78</v>
      </c>
      <c r="G10" s="37"/>
      <c r="H10" s="38"/>
      <c r="I10" s="25"/>
      <c r="J10" s="25"/>
      <c r="K10" s="25"/>
      <c r="L10" s="24" t="s">
        <v>80</v>
      </c>
      <c r="M10" s="84"/>
      <c r="N10" s="84" t="s">
        <v>79</v>
      </c>
      <c r="O10" s="84"/>
      <c r="P10" s="25" t="s">
        <v>78</v>
      </c>
      <c r="Q10" s="24" t="s">
        <v>80</v>
      </c>
      <c r="R10" s="84"/>
      <c r="S10" s="84" t="s">
        <v>79</v>
      </c>
      <c r="T10" s="84"/>
      <c r="U10" s="25" t="s">
        <v>78</v>
      </c>
      <c r="V10" s="24" t="s">
        <v>80</v>
      </c>
      <c r="W10" s="84"/>
      <c r="X10" s="84" t="s">
        <v>79</v>
      </c>
      <c r="Y10" s="84"/>
      <c r="Z10" s="25" t="s">
        <v>78</v>
      </c>
      <c r="AA10" s="24" t="s">
        <v>80</v>
      </c>
      <c r="AB10" s="84"/>
      <c r="AC10" s="84" t="s">
        <v>79</v>
      </c>
      <c r="AD10" s="84"/>
      <c r="AE10" s="25" t="s">
        <v>78</v>
      </c>
      <c r="AF10" s="24" t="s">
        <v>80</v>
      </c>
      <c r="AG10" s="84"/>
      <c r="AH10" s="84" t="s">
        <v>79</v>
      </c>
      <c r="AI10" s="84"/>
      <c r="AJ10" s="25" t="s">
        <v>78</v>
      </c>
      <c r="AK10" s="24" t="s">
        <v>80</v>
      </c>
      <c r="AL10" s="84"/>
      <c r="AM10" s="84" t="s">
        <v>79</v>
      </c>
      <c r="AN10" s="84"/>
      <c r="AO10" s="25" t="s">
        <v>78</v>
      </c>
      <c r="AP10" s="24" t="s">
        <v>80</v>
      </c>
      <c r="AQ10" s="84"/>
      <c r="AR10" s="84" t="s">
        <v>79</v>
      </c>
      <c r="AS10" s="84"/>
      <c r="AT10" s="25" t="s">
        <v>78</v>
      </c>
      <c r="AU10" s="37" t="s">
        <v>80</v>
      </c>
      <c r="AV10" s="85"/>
      <c r="AW10" s="85" t="s">
        <v>79</v>
      </c>
      <c r="AX10" s="85"/>
      <c r="AY10" s="38" t="s">
        <v>78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">
      <c r="A11" s="50" t="s">
        <v>91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">
      <c r="A12" s="5" t="s">
        <v>90</v>
      </c>
      <c r="B12" s="24"/>
      <c r="C12" s="49">
        <f>O6</f>
        <v>0</v>
      </c>
      <c r="D12" s="25" t="s">
        <v>79</v>
      </c>
      <c r="E12" s="49">
        <f>M6</f>
        <v>0</v>
      </c>
      <c r="F12" s="25"/>
      <c r="G12" s="24"/>
      <c r="H12" s="49">
        <f>O9</f>
        <v>0</v>
      </c>
      <c r="I12" s="49" t="s">
        <v>79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79</v>
      </c>
      <c r="T12" s="84"/>
      <c r="U12" s="25"/>
      <c r="V12" s="24"/>
      <c r="W12" s="84"/>
      <c r="X12" s="84" t="s">
        <v>79</v>
      </c>
      <c r="Y12" s="84"/>
      <c r="Z12" s="25"/>
      <c r="AA12" s="24"/>
      <c r="AB12" s="84"/>
      <c r="AC12" s="84" t="s">
        <v>79</v>
      </c>
      <c r="AD12" s="84"/>
      <c r="AE12" s="25"/>
      <c r="AF12" s="24"/>
      <c r="AG12" s="84"/>
      <c r="AH12" s="84" t="s">
        <v>79</v>
      </c>
      <c r="AI12" s="84"/>
      <c r="AJ12" s="25"/>
      <c r="AK12" s="24"/>
      <c r="AL12" s="84"/>
      <c r="AM12" s="84" t="s">
        <v>79</v>
      </c>
      <c r="AN12" s="84"/>
      <c r="AO12" s="25"/>
      <c r="AP12" s="24"/>
      <c r="AQ12" s="84"/>
      <c r="AR12" s="84" t="s">
        <v>79</v>
      </c>
      <c r="AS12" s="84"/>
      <c r="AT12" s="25"/>
      <c r="AU12" s="24"/>
      <c r="AV12" s="84"/>
      <c r="AW12" s="84" t="s">
        <v>79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81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81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">
      <c r="A13" s="36"/>
      <c r="B13" s="37" t="s">
        <v>80</v>
      </c>
      <c r="C13" s="61">
        <f>O7</f>
        <v>0</v>
      </c>
      <c r="D13" s="38" t="s">
        <v>79</v>
      </c>
      <c r="E13" s="61">
        <f>M7</f>
        <v>0</v>
      </c>
      <c r="F13" s="38" t="s">
        <v>78</v>
      </c>
      <c r="G13" s="37" t="s">
        <v>80</v>
      </c>
      <c r="H13" s="61">
        <f>O10</f>
        <v>0</v>
      </c>
      <c r="I13" s="38" t="s">
        <v>79</v>
      </c>
      <c r="J13" s="38">
        <f>M10</f>
        <v>0</v>
      </c>
      <c r="K13" s="38" t="s">
        <v>78</v>
      </c>
      <c r="L13" s="37"/>
      <c r="M13" s="38"/>
      <c r="N13" s="38"/>
      <c r="O13" s="38"/>
      <c r="P13" s="38"/>
      <c r="Q13" s="37" t="s">
        <v>80</v>
      </c>
      <c r="R13" s="85"/>
      <c r="S13" s="85" t="s">
        <v>79</v>
      </c>
      <c r="T13" s="85"/>
      <c r="U13" s="38" t="s">
        <v>78</v>
      </c>
      <c r="V13" s="37" t="s">
        <v>80</v>
      </c>
      <c r="W13" s="85"/>
      <c r="X13" s="85" t="s">
        <v>79</v>
      </c>
      <c r="Y13" s="85"/>
      <c r="Z13" s="38" t="s">
        <v>78</v>
      </c>
      <c r="AA13" s="37" t="s">
        <v>80</v>
      </c>
      <c r="AB13" s="85"/>
      <c r="AC13" s="85" t="s">
        <v>79</v>
      </c>
      <c r="AD13" s="85"/>
      <c r="AE13" s="38" t="s">
        <v>78</v>
      </c>
      <c r="AF13" s="37" t="s">
        <v>80</v>
      </c>
      <c r="AG13" s="85"/>
      <c r="AH13" s="85" t="s">
        <v>79</v>
      </c>
      <c r="AI13" s="85"/>
      <c r="AJ13" s="38" t="s">
        <v>78</v>
      </c>
      <c r="AK13" s="37" t="s">
        <v>80</v>
      </c>
      <c r="AL13" s="85"/>
      <c r="AM13" s="85" t="s">
        <v>79</v>
      </c>
      <c r="AN13" s="85"/>
      <c r="AO13" s="38" t="s">
        <v>78</v>
      </c>
      <c r="AP13" s="37" t="s">
        <v>80</v>
      </c>
      <c r="AQ13" s="85"/>
      <c r="AR13" s="85" t="s">
        <v>79</v>
      </c>
      <c r="AS13" s="85"/>
      <c r="AT13" s="38" t="s">
        <v>78</v>
      </c>
      <c r="AU13" s="37" t="s">
        <v>80</v>
      </c>
      <c r="AV13" s="85"/>
      <c r="AW13" s="85" t="s">
        <v>79</v>
      </c>
      <c r="AX13" s="85"/>
      <c r="AY13" s="38" t="s">
        <v>78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">
      <c r="A14" s="5" t="s">
        <v>89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">
      <c r="A15" s="5" t="s">
        <v>88</v>
      </c>
      <c r="B15" s="24"/>
      <c r="C15" s="49">
        <f>T6</f>
        <v>0</v>
      </c>
      <c r="D15" s="49" t="s">
        <v>79</v>
      </c>
      <c r="E15" s="49">
        <f>R6</f>
        <v>0</v>
      </c>
      <c r="F15" s="25"/>
      <c r="G15" s="24"/>
      <c r="H15" s="49">
        <f>T9</f>
        <v>0</v>
      </c>
      <c r="I15" s="49" t="s">
        <v>79</v>
      </c>
      <c r="J15" s="49">
        <f>R9</f>
        <v>0</v>
      </c>
      <c r="K15" s="25"/>
      <c r="L15" s="24"/>
      <c r="M15" s="49">
        <f>T12</f>
        <v>0</v>
      </c>
      <c r="N15" s="49" t="s">
        <v>79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79</v>
      </c>
      <c r="Y15" s="84"/>
      <c r="Z15" s="25"/>
      <c r="AA15" s="24"/>
      <c r="AB15" s="84"/>
      <c r="AC15" s="84" t="s">
        <v>79</v>
      </c>
      <c r="AD15" s="84"/>
      <c r="AE15" s="25"/>
      <c r="AF15" s="24"/>
      <c r="AG15" s="84"/>
      <c r="AH15" s="84" t="s">
        <v>79</v>
      </c>
      <c r="AI15" s="84"/>
      <c r="AJ15" s="25"/>
      <c r="AK15" s="24"/>
      <c r="AL15" s="84"/>
      <c r="AM15" s="84" t="s">
        <v>79</v>
      </c>
      <c r="AN15" s="84"/>
      <c r="AO15" s="25"/>
      <c r="AP15" s="24"/>
      <c r="AQ15" s="84"/>
      <c r="AR15" s="84" t="s">
        <v>79</v>
      </c>
      <c r="AS15" s="84"/>
      <c r="AT15" s="25"/>
      <c r="AU15" s="24"/>
      <c r="AV15" s="84"/>
      <c r="AW15" s="84" t="s">
        <v>79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81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81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">
      <c r="A16" s="5"/>
      <c r="B16" s="37" t="s">
        <v>80</v>
      </c>
      <c r="C16" s="61">
        <f>T7</f>
        <v>0</v>
      </c>
      <c r="D16" s="61" t="s">
        <v>79</v>
      </c>
      <c r="E16" s="61">
        <f>R7</f>
        <v>0</v>
      </c>
      <c r="F16" s="38" t="s">
        <v>78</v>
      </c>
      <c r="G16" s="37" t="s">
        <v>80</v>
      </c>
      <c r="H16" s="61">
        <f>T10</f>
        <v>0</v>
      </c>
      <c r="I16" s="61" t="s">
        <v>79</v>
      </c>
      <c r="J16" s="61">
        <f>R10</f>
        <v>0</v>
      </c>
      <c r="K16" s="38" t="s">
        <v>78</v>
      </c>
      <c r="L16" s="37" t="s">
        <v>80</v>
      </c>
      <c r="M16" s="61">
        <f>T13</f>
        <v>0</v>
      </c>
      <c r="N16" s="61" t="s">
        <v>79</v>
      </c>
      <c r="O16" s="61">
        <f>R13</f>
        <v>0</v>
      </c>
      <c r="P16" s="38" t="s">
        <v>78</v>
      </c>
      <c r="Q16" s="37"/>
      <c r="R16" s="38"/>
      <c r="S16" s="25"/>
      <c r="T16" s="25"/>
      <c r="U16" s="25"/>
      <c r="V16" s="24" t="s">
        <v>80</v>
      </c>
      <c r="W16" s="84"/>
      <c r="X16" s="84" t="s">
        <v>79</v>
      </c>
      <c r="Y16" s="84"/>
      <c r="Z16" s="25" t="s">
        <v>78</v>
      </c>
      <c r="AA16" s="24" t="s">
        <v>80</v>
      </c>
      <c r="AB16" s="84"/>
      <c r="AC16" s="84" t="s">
        <v>79</v>
      </c>
      <c r="AD16" s="84"/>
      <c r="AE16" s="25" t="s">
        <v>78</v>
      </c>
      <c r="AF16" s="24" t="s">
        <v>80</v>
      </c>
      <c r="AG16" s="84"/>
      <c r="AH16" s="84" t="s">
        <v>79</v>
      </c>
      <c r="AI16" s="84"/>
      <c r="AJ16" s="25" t="s">
        <v>78</v>
      </c>
      <c r="AK16" s="24" t="s">
        <v>80</v>
      </c>
      <c r="AL16" s="84"/>
      <c r="AM16" s="84" t="s">
        <v>79</v>
      </c>
      <c r="AN16" s="84"/>
      <c r="AO16" s="25" t="s">
        <v>78</v>
      </c>
      <c r="AP16" s="24" t="s">
        <v>80</v>
      </c>
      <c r="AQ16" s="84"/>
      <c r="AR16" s="84" t="s">
        <v>79</v>
      </c>
      <c r="AS16" s="84"/>
      <c r="AT16" s="25" t="s">
        <v>78</v>
      </c>
      <c r="AU16" s="37" t="s">
        <v>80</v>
      </c>
      <c r="AV16" s="85"/>
      <c r="AW16" s="85" t="s">
        <v>79</v>
      </c>
      <c r="AX16" s="85"/>
      <c r="AY16" s="38" t="s">
        <v>78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">
      <c r="A17" s="50" t="s">
        <v>87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">
      <c r="A18" s="5" t="s">
        <v>86</v>
      </c>
      <c r="B18" s="24"/>
      <c r="C18" s="49">
        <f>Y6</f>
        <v>0</v>
      </c>
      <c r="D18" s="49" t="s">
        <v>79</v>
      </c>
      <c r="E18" s="49">
        <f>W6</f>
        <v>0</v>
      </c>
      <c r="F18" s="49"/>
      <c r="G18" s="63"/>
      <c r="H18" s="49">
        <f>Y9</f>
        <v>0</v>
      </c>
      <c r="I18" s="49" t="s">
        <v>79</v>
      </c>
      <c r="J18" s="49">
        <f>W9</f>
        <v>0</v>
      </c>
      <c r="K18" s="49"/>
      <c r="L18" s="63"/>
      <c r="M18" s="49">
        <f>Y12</f>
        <v>0</v>
      </c>
      <c r="N18" s="49" t="s">
        <v>79</v>
      </c>
      <c r="O18" s="49">
        <f>W12</f>
        <v>0</v>
      </c>
      <c r="P18" s="49"/>
      <c r="Q18" s="63"/>
      <c r="R18" s="49">
        <f>Y15</f>
        <v>0</v>
      </c>
      <c r="S18" s="49" t="s">
        <v>79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79</v>
      </c>
      <c r="AD18" s="84"/>
      <c r="AE18" s="25"/>
      <c r="AF18" s="24"/>
      <c r="AG18" s="84"/>
      <c r="AH18" s="84" t="s">
        <v>79</v>
      </c>
      <c r="AI18" s="84"/>
      <c r="AJ18" s="25"/>
      <c r="AK18" s="24"/>
      <c r="AL18" s="84"/>
      <c r="AM18" s="84" t="s">
        <v>79</v>
      </c>
      <c r="AN18" s="84"/>
      <c r="AO18" s="25"/>
      <c r="AP18" s="24"/>
      <c r="AQ18" s="84"/>
      <c r="AR18" s="84" t="s">
        <v>79</v>
      </c>
      <c r="AS18" s="84"/>
      <c r="AT18" s="25"/>
      <c r="AU18" s="24"/>
      <c r="AV18" s="84"/>
      <c r="AW18" s="84" t="s">
        <v>79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81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81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">
      <c r="A19" s="142" t="s">
        <v>85</v>
      </c>
      <c r="B19" s="37" t="s">
        <v>80</v>
      </c>
      <c r="C19" s="61">
        <f>Y7</f>
        <v>0</v>
      </c>
      <c r="D19" s="61" t="s">
        <v>79</v>
      </c>
      <c r="E19" s="61">
        <f>W7</f>
        <v>0</v>
      </c>
      <c r="F19" s="61" t="s">
        <v>78</v>
      </c>
      <c r="G19" s="64" t="s">
        <v>80</v>
      </c>
      <c r="H19" s="61">
        <f>Y10</f>
        <v>0</v>
      </c>
      <c r="I19" s="61" t="s">
        <v>79</v>
      </c>
      <c r="J19" s="61">
        <f>W10</f>
        <v>0</v>
      </c>
      <c r="K19" s="61" t="s">
        <v>78</v>
      </c>
      <c r="L19" s="64" t="s">
        <v>80</v>
      </c>
      <c r="M19" s="61">
        <f>Y13</f>
        <v>0</v>
      </c>
      <c r="N19" s="61" t="s">
        <v>79</v>
      </c>
      <c r="O19" s="61">
        <f>W13</f>
        <v>0</v>
      </c>
      <c r="P19" s="61" t="s">
        <v>78</v>
      </c>
      <c r="Q19" s="64" t="s">
        <v>80</v>
      </c>
      <c r="R19" s="61">
        <f>Y16</f>
        <v>0</v>
      </c>
      <c r="S19" s="61" t="s">
        <v>79</v>
      </c>
      <c r="T19" s="61">
        <f>W16</f>
        <v>0</v>
      </c>
      <c r="U19" s="39" t="s">
        <v>78</v>
      </c>
      <c r="V19" s="37"/>
      <c r="W19" s="38"/>
      <c r="X19" s="38"/>
      <c r="Y19" s="38"/>
      <c r="Z19" s="38"/>
      <c r="AA19" s="37" t="s">
        <v>80</v>
      </c>
      <c r="AB19" s="85"/>
      <c r="AC19" s="85" t="s">
        <v>79</v>
      </c>
      <c r="AD19" s="85"/>
      <c r="AE19" s="38" t="s">
        <v>78</v>
      </c>
      <c r="AF19" s="37" t="s">
        <v>80</v>
      </c>
      <c r="AG19" s="85"/>
      <c r="AH19" s="85" t="s">
        <v>79</v>
      </c>
      <c r="AI19" s="85"/>
      <c r="AJ19" s="38" t="s">
        <v>78</v>
      </c>
      <c r="AK19" s="37" t="s">
        <v>80</v>
      </c>
      <c r="AL19" s="85"/>
      <c r="AM19" s="85" t="s">
        <v>79</v>
      </c>
      <c r="AN19" s="85"/>
      <c r="AO19" s="38" t="s">
        <v>78</v>
      </c>
      <c r="AP19" s="37" t="s">
        <v>80</v>
      </c>
      <c r="AQ19" s="85"/>
      <c r="AR19" s="85" t="s">
        <v>79</v>
      </c>
      <c r="AS19" s="85"/>
      <c r="AT19" s="38" t="s">
        <v>78</v>
      </c>
      <c r="AU19" s="37" t="s">
        <v>80</v>
      </c>
      <c r="AV19" s="85"/>
      <c r="AW19" s="85" t="s">
        <v>79</v>
      </c>
      <c r="AX19" s="85"/>
      <c r="AY19" s="38" t="s">
        <v>78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">
      <c r="A20" s="5" t="s">
        <v>84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">
      <c r="A21" s="5" t="s">
        <v>83</v>
      </c>
      <c r="B21" s="24"/>
      <c r="C21" s="49">
        <f>AD6</f>
        <v>0</v>
      </c>
      <c r="D21" s="49" t="s">
        <v>79</v>
      </c>
      <c r="E21" s="49">
        <f>AB6</f>
        <v>0</v>
      </c>
      <c r="F21" s="49"/>
      <c r="G21" s="63"/>
      <c r="H21" s="49">
        <f>AD9</f>
        <v>0</v>
      </c>
      <c r="I21" s="49" t="s">
        <v>79</v>
      </c>
      <c r="J21" s="49">
        <f>AB9</f>
        <v>0</v>
      </c>
      <c r="K21" s="49"/>
      <c r="L21" s="63"/>
      <c r="M21" s="49">
        <f>AD12</f>
        <v>0</v>
      </c>
      <c r="N21" s="49" t="s">
        <v>79</v>
      </c>
      <c r="O21" s="49">
        <f>AB12</f>
        <v>0</v>
      </c>
      <c r="P21" s="49"/>
      <c r="Q21" s="63"/>
      <c r="R21" s="49">
        <f>AD15</f>
        <v>0</v>
      </c>
      <c r="S21" s="49" t="s">
        <v>79</v>
      </c>
      <c r="T21" s="49">
        <f>AB15</f>
        <v>0</v>
      </c>
      <c r="U21" s="49"/>
      <c r="V21" s="63"/>
      <c r="W21" s="49">
        <f>AD18</f>
        <v>0</v>
      </c>
      <c r="X21" s="49" t="s">
        <v>79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79</v>
      </c>
      <c r="AI21" s="84"/>
      <c r="AJ21" s="25"/>
      <c r="AK21" s="24"/>
      <c r="AL21" s="84"/>
      <c r="AM21" s="84" t="s">
        <v>79</v>
      </c>
      <c r="AN21" s="84"/>
      <c r="AO21" s="25"/>
      <c r="AP21" s="24"/>
      <c r="AQ21" s="84"/>
      <c r="AR21" s="84" t="s">
        <v>79</v>
      </c>
      <c r="AS21" s="84"/>
      <c r="AT21" s="25"/>
      <c r="AU21" s="24"/>
      <c r="AV21" s="84"/>
      <c r="AW21" s="84" t="s">
        <v>79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81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81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">
      <c r="A22" s="5"/>
      <c r="B22" s="37" t="s">
        <v>80</v>
      </c>
      <c r="C22" s="61">
        <f>AD7</f>
        <v>0</v>
      </c>
      <c r="D22" s="61" t="s">
        <v>79</v>
      </c>
      <c r="E22" s="61">
        <f>AB7</f>
        <v>0</v>
      </c>
      <c r="F22" s="61" t="s">
        <v>78</v>
      </c>
      <c r="G22" s="64" t="s">
        <v>80</v>
      </c>
      <c r="H22" s="61">
        <f>AD10</f>
        <v>0</v>
      </c>
      <c r="I22" s="61" t="s">
        <v>79</v>
      </c>
      <c r="J22" s="61">
        <f>AB10</f>
        <v>0</v>
      </c>
      <c r="K22" s="61" t="s">
        <v>78</v>
      </c>
      <c r="L22" s="64" t="s">
        <v>80</v>
      </c>
      <c r="M22" s="61">
        <f>AD13</f>
        <v>0</v>
      </c>
      <c r="N22" s="61" t="s">
        <v>79</v>
      </c>
      <c r="O22" s="61">
        <f>AB13</f>
        <v>0</v>
      </c>
      <c r="P22" s="61" t="s">
        <v>78</v>
      </c>
      <c r="Q22" s="64" t="s">
        <v>80</v>
      </c>
      <c r="R22" s="61">
        <f>AD16</f>
        <v>0</v>
      </c>
      <c r="S22" s="61" t="s">
        <v>79</v>
      </c>
      <c r="T22" s="61">
        <f>AB16</f>
        <v>0</v>
      </c>
      <c r="U22" s="61" t="s">
        <v>78</v>
      </c>
      <c r="V22" s="64" t="s">
        <v>80</v>
      </c>
      <c r="W22" s="61">
        <f>AD19</f>
        <v>0</v>
      </c>
      <c r="X22" s="61" t="s">
        <v>79</v>
      </c>
      <c r="Y22" s="61">
        <f>AB19</f>
        <v>0</v>
      </c>
      <c r="Z22" s="38" t="s">
        <v>78</v>
      </c>
      <c r="AA22" s="37"/>
      <c r="AB22" s="38"/>
      <c r="AC22" s="25"/>
      <c r="AD22" s="25"/>
      <c r="AE22" s="25"/>
      <c r="AF22" s="24" t="s">
        <v>80</v>
      </c>
      <c r="AG22" s="84"/>
      <c r="AH22" s="84" t="s">
        <v>79</v>
      </c>
      <c r="AI22" s="84"/>
      <c r="AJ22" s="25" t="s">
        <v>78</v>
      </c>
      <c r="AK22" s="24" t="s">
        <v>80</v>
      </c>
      <c r="AL22" s="84"/>
      <c r="AM22" s="84" t="s">
        <v>79</v>
      </c>
      <c r="AN22" s="84"/>
      <c r="AO22" s="25" t="s">
        <v>78</v>
      </c>
      <c r="AP22" s="24" t="s">
        <v>80</v>
      </c>
      <c r="AQ22" s="84"/>
      <c r="AR22" s="84" t="s">
        <v>79</v>
      </c>
      <c r="AS22" s="84"/>
      <c r="AT22" s="25" t="s">
        <v>78</v>
      </c>
      <c r="AU22" s="37" t="s">
        <v>80</v>
      </c>
      <c r="AV22" s="85"/>
      <c r="AW22" s="85" t="s">
        <v>79</v>
      </c>
      <c r="AX22" s="85"/>
      <c r="AY22" s="38" t="s">
        <v>78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">
      <c r="A23" s="50" t="s">
        <v>82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">
      <c r="A24" s="5" t="s">
        <v>69</v>
      </c>
      <c r="B24" s="24"/>
      <c r="C24" s="49">
        <f>AI6</f>
        <v>0</v>
      </c>
      <c r="D24" s="49" t="s">
        <v>79</v>
      </c>
      <c r="E24" s="49">
        <f>AG6</f>
        <v>0</v>
      </c>
      <c r="F24" s="49"/>
      <c r="G24" s="63"/>
      <c r="H24" s="49">
        <f>AI9</f>
        <v>0</v>
      </c>
      <c r="I24" s="49" t="s">
        <v>79</v>
      </c>
      <c r="J24" s="49">
        <f>AG9</f>
        <v>0</v>
      </c>
      <c r="K24" s="49"/>
      <c r="L24" s="63"/>
      <c r="M24" s="49">
        <f>AI12</f>
        <v>0</v>
      </c>
      <c r="N24" s="49" t="s">
        <v>79</v>
      </c>
      <c r="O24" s="49">
        <f>AG12</f>
        <v>0</v>
      </c>
      <c r="P24" s="49"/>
      <c r="Q24" s="63"/>
      <c r="R24" s="49">
        <f>AI15</f>
        <v>0</v>
      </c>
      <c r="S24" s="49" t="s">
        <v>79</v>
      </c>
      <c r="T24" s="49">
        <f>AG15</f>
        <v>0</v>
      </c>
      <c r="U24" s="49"/>
      <c r="V24" s="63"/>
      <c r="W24" s="49">
        <f>AI18</f>
        <v>0</v>
      </c>
      <c r="X24" s="49" t="s">
        <v>79</v>
      </c>
      <c r="Y24" s="49">
        <f>AG18</f>
        <v>0</v>
      </c>
      <c r="Z24" s="49"/>
      <c r="AA24" s="63"/>
      <c r="AB24" s="49">
        <f>AI21</f>
        <v>0</v>
      </c>
      <c r="AC24" s="49" t="s">
        <v>79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79</v>
      </c>
      <c r="AN24" s="84"/>
      <c r="AO24" s="25"/>
      <c r="AP24" s="24"/>
      <c r="AQ24" s="84"/>
      <c r="AR24" s="84" t="s">
        <v>79</v>
      </c>
      <c r="AS24" s="84"/>
      <c r="AT24" s="25"/>
      <c r="AU24" s="24"/>
      <c r="AV24" s="84"/>
      <c r="AW24" s="84" t="s">
        <v>79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81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81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">
      <c r="A25" s="36"/>
      <c r="B25" s="37" t="s">
        <v>80</v>
      </c>
      <c r="C25" s="61">
        <f>AI7</f>
        <v>0</v>
      </c>
      <c r="D25" s="61" t="s">
        <v>79</v>
      </c>
      <c r="E25" s="61">
        <f>AG7</f>
        <v>0</v>
      </c>
      <c r="F25" s="61" t="s">
        <v>78</v>
      </c>
      <c r="G25" s="64" t="s">
        <v>80</v>
      </c>
      <c r="H25" s="61">
        <f>AI10</f>
        <v>0</v>
      </c>
      <c r="I25" s="61" t="s">
        <v>79</v>
      </c>
      <c r="J25" s="61">
        <f>AG10</f>
        <v>0</v>
      </c>
      <c r="K25" s="61" t="s">
        <v>78</v>
      </c>
      <c r="L25" s="64" t="s">
        <v>80</v>
      </c>
      <c r="M25" s="61">
        <f>AI13</f>
        <v>0</v>
      </c>
      <c r="N25" s="61" t="s">
        <v>79</v>
      </c>
      <c r="O25" s="61">
        <f>AG13</f>
        <v>0</v>
      </c>
      <c r="P25" s="61" t="s">
        <v>78</v>
      </c>
      <c r="Q25" s="64" t="s">
        <v>80</v>
      </c>
      <c r="R25" s="61">
        <f>AI16</f>
        <v>0</v>
      </c>
      <c r="S25" s="61" t="s">
        <v>79</v>
      </c>
      <c r="T25" s="61">
        <f>AG16</f>
        <v>0</v>
      </c>
      <c r="U25" s="61" t="s">
        <v>78</v>
      </c>
      <c r="V25" s="64" t="s">
        <v>80</v>
      </c>
      <c r="W25" s="61">
        <f>AI19</f>
        <v>0</v>
      </c>
      <c r="X25" s="61" t="s">
        <v>79</v>
      </c>
      <c r="Y25" s="61">
        <f>AG19</f>
        <v>0</v>
      </c>
      <c r="Z25" s="61" t="s">
        <v>78</v>
      </c>
      <c r="AA25" s="64" t="s">
        <v>80</v>
      </c>
      <c r="AB25" s="61">
        <f>AI22</f>
        <v>0</v>
      </c>
      <c r="AC25" s="61" t="s">
        <v>79</v>
      </c>
      <c r="AD25" s="61">
        <f>AG22</f>
        <v>0</v>
      </c>
      <c r="AE25" s="38" t="s">
        <v>78</v>
      </c>
      <c r="AF25" s="37"/>
      <c r="AG25" s="38"/>
      <c r="AH25" s="38"/>
      <c r="AI25" s="38"/>
      <c r="AJ25" s="38"/>
      <c r="AK25" s="37" t="s">
        <v>80</v>
      </c>
      <c r="AL25" s="85"/>
      <c r="AM25" s="85" t="s">
        <v>79</v>
      </c>
      <c r="AN25" s="85"/>
      <c r="AO25" s="38" t="s">
        <v>78</v>
      </c>
      <c r="AP25" s="37" t="s">
        <v>80</v>
      </c>
      <c r="AQ25" s="85"/>
      <c r="AR25" s="85" t="s">
        <v>79</v>
      </c>
      <c r="AS25" s="85"/>
      <c r="AT25" s="38" t="s">
        <v>78</v>
      </c>
      <c r="AU25" s="37" t="s">
        <v>80</v>
      </c>
      <c r="AV25" s="85"/>
      <c r="AW25" s="85" t="s">
        <v>79</v>
      </c>
      <c r="AX25" s="85"/>
      <c r="AY25" s="38" t="s">
        <v>78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">
      <c r="A26" s="5" t="s">
        <v>77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">
      <c r="A27" s="5" t="s">
        <v>76</v>
      </c>
      <c r="B27" s="24"/>
      <c r="C27" s="49">
        <f>AN6</f>
        <v>0</v>
      </c>
      <c r="D27" s="49" t="s">
        <v>40</v>
      </c>
      <c r="E27" s="49">
        <f>AL6</f>
        <v>0</v>
      </c>
      <c r="F27" s="49"/>
      <c r="G27" s="63"/>
      <c r="H27" s="49">
        <f>AN9</f>
        <v>0</v>
      </c>
      <c r="I27" s="49" t="s">
        <v>40</v>
      </c>
      <c r="J27" s="49">
        <f>AL9</f>
        <v>0</v>
      </c>
      <c r="K27" s="49"/>
      <c r="L27" s="63"/>
      <c r="M27" s="49">
        <f>AN12</f>
        <v>0</v>
      </c>
      <c r="N27" s="49" t="s">
        <v>40</v>
      </c>
      <c r="O27" s="49">
        <f>AL12</f>
        <v>0</v>
      </c>
      <c r="P27" s="49"/>
      <c r="Q27" s="63"/>
      <c r="R27" s="49">
        <f>AN15</f>
        <v>0</v>
      </c>
      <c r="S27" s="49" t="s">
        <v>40</v>
      </c>
      <c r="T27" s="49">
        <f>AL15</f>
        <v>0</v>
      </c>
      <c r="U27" s="49"/>
      <c r="V27" s="63"/>
      <c r="W27" s="49">
        <f>AN18</f>
        <v>0</v>
      </c>
      <c r="X27" s="49" t="s">
        <v>40</v>
      </c>
      <c r="Y27" s="49">
        <f>AL18</f>
        <v>0</v>
      </c>
      <c r="Z27" s="49"/>
      <c r="AA27" s="63"/>
      <c r="AB27" s="49">
        <f>AN21</f>
        <v>0</v>
      </c>
      <c r="AC27" s="49" t="s">
        <v>40</v>
      </c>
      <c r="AD27" s="49">
        <f>AL21</f>
        <v>0</v>
      </c>
      <c r="AE27" s="49"/>
      <c r="AF27" s="63"/>
      <c r="AG27" s="49">
        <f>AN24</f>
        <v>0</v>
      </c>
      <c r="AH27" s="49" t="s">
        <v>40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40</v>
      </c>
      <c r="AS27" s="84"/>
      <c r="AT27" s="25"/>
      <c r="AU27" s="24"/>
      <c r="AV27" s="84"/>
      <c r="AW27" s="84" t="s">
        <v>40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30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30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">
      <c r="A28" s="36" t="s">
        <v>75</v>
      </c>
      <c r="B28" s="37" t="s">
        <v>35</v>
      </c>
      <c r="C28" s="61">
        <f>AN7</f>
        <v>0</v>
      </c>
      <c r="D28" s="61" t="s">
        <v>40</v>
      </c>
      <c r="E28" s="61">
        <f>AL7</f>
        <v>0</v>
      </c>
      <c r="F28" s="61" t="s">
        <v>48</v>
      </c>
      <c r="G28" s="64" t="s">
        <v>35</v>
      </c>
      <c r="H28" s="61">
        <f>AN10</f>
        <v>0</v>
      </c>
      <c r="I28" s="61" t="s">
        <v>40</v>
      </c>
      <c r="J28" s="61">
        <f>AL10</f>
        <v>0</v>
      </c>
      <c r="K28" s="61" t="s">
        <v>48</v>
      </c>
      <c r="L28" s="64" t="s">
        <v>35</v>
      </c>
      <c r="M28" s="61">
        <f>AN13</f>
        <v>0</v>
      </c>
      <c r="N28" s="61" t="s">
        <v>40</v>
      </c>
      <c r="O28" s="61">
        <f>AL13</f>
        <v>0</v>
      </c>
      <c r="P28" s="61" t="s">
        <v>48</v>
      </c>
      <c r="Q28" s="64" t="s">
        <v>35</v>
      </c>
      <c r="R28" s="61">
        <f>AN16</f>
        <v>0</v>
      </c>
      <c r="S28" s="61" t="s">
        <v>40</v>
      </c>
      <c r="T28" s="61">
        <f>AL16</f>
        <v>0</v>
      </c>
      <c r="U28" s="61" t="s">
        <v>48</v>
      </c>
      <c r="V28" s="64" t="s">
        <v>35</v>
      </c>
      <c r="W28" s="61">
        <f>AN19</f>
        <v>0</v>
      </c>
      <c r="X28" s="61" t="s">
        <v>40</v>
      </c>
      <c r="Y28" s="61">
        <f>AL19</f>
        <v>0</v>
      </c>
      <c r="Z28" s="61" t="s">
        <v>48</v>
      </c>
      <c r="AA28" s="64" t="s">
        <v>35</v>
      </c>
      <c r="AB28" s="61">
        <f>AN22</f>
        <v>0</v>
      </c>
      <c r="AC28" s="61" t="s">
        <v>40</v>
      </c>
      <c r="AD28" s="61">
        <f>AL22</f>
        <v>0</v>
      </c>
      <c r="AE28" s="61" t="s">
        <v>48</v>
      </c>
      <c r="AF28" s="64" t="s">
        <v>35</v>
      </c>
      <c r="AG28" s="61">
        <f>AN25</f>
        <v>0</v>
      </c>
      <c r="AH28" s="61" t="s">
        <v>40</v>
      </c>
      <c r="AI28" s="61">
        <f>AL25</f>
        <v>0</v>
      </c>
      <c r="AJ28" s="38" t="s">
        <v>48</v>
      </c>
      <c r="AK28" s="37"/>
      <c r="AL28" s="38"/>
      <c r="AM28" s="38"/>
      <c r="AN28" s="38"/>
      <c r="AO28" s="38"/>
      <c r="AP28" s="37" t="s">
        <v>35</v>
      </c>
      <c r="AQ28" s="85"/>
      <c r="AR28" s="85" t="s">
        <v>40</v>
      </c>
      <c r="AS28" s="85"/>
      <c r="AT28" s="38" t="s">
        <v>48</v>
      </c>
      <c r="AU28" s="37" t="s">
        <v>35</v>
      </c>
      <c r="AV28" s="85"/>
      <c r="AW28" s="85" t="s">
        <v>40</v>
      </c>
      <c r="AX28" s="85"/>
      <c r="AY28" s="38" t="s">
        <v>48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">
      <c r="A29" s="5" t="s">
        <v>74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">
      <c r="A30" s="5" t="s">
        <v>73</v>
      </c>
      <c r="B30" s="24"/>
      <c r="C30" s="49">
        <f>AS6</f>
        <v>0</v>
      </c>
      <c r="D30" s="49" t="s">
        <v>40</v>
      </c>
      <c r="E30" s="49">
        <f>AQ6</f>
        <v>0</v>
      </c>
      <c r="F30" s="49"/>
      <c r="G30" s="63"/>
      <c r="H30" s="49">
        <f>AS9</f>
        <v>0</v>
      </c>
      <c r="I30" s="49" t="s">
        <v>40</v>
      </c>
      <c r="J30" s="49">
        <f>AQ9</f>
        <v>0</v>
      </c>
      <c r="K30" s="49"/>
      <c r="L30" s="63"/>
      <c r="M30" s="49">
        <f>AS12</f>
        <v>0</v>
      </c>
      <c r="N30" s="49" t="s">
        <v>40</v>
      </c>
      <c r="O30" s="49">
        <f>AQ12</f>
        <v>0</v>
      </c>
      <c r="P30" s="49"/>
      <c r="Q30" s="63"/>
      <c r="R30" s="49">
        <f>AS15</f>
        <v>0</v>
      </c>
      <c r="S30" s="49" t="s">
        <v>40</v>
      </c>
      <c r="T30" s="49">
        <f>AQ15</f>
        <v>0</v>
      </c>
      <c r="U30" s="49"/>
      <c r="V30" s="63"/>
      <c r="W30" s="49">
        <f>AS18</f>
        <v>0</v>
      </c>
      <c r="X30" s="49" t="s">
        <v>40</v>
      </c>
      <c r="Y30" s="49">
        <f>AQ18</f>
        <v>0</v>
      </c>
      <c r="Z30" s="49"/>
      <c r="AA30" s="63"/>
      <c r="AB30" s="49">
        <f>AS21</f>
        <v>0</v>
      </c>
      <c r="AC30" s="49" t="s">
        <v>40</v>
      </c>
      <c r="AD30" s="49">
        <f>AQ21</f>
        <v>0</v>
      </c>
      <c r="AE30" s="49"/>
      <c r="AF30" s="63"/>
      <c r="AG30" s="49">
        <f>AS24</f>
        <v>0</v>
      </c>
      <c r="AH30" s="49" t="s">
        <v>40</v>
      </c>
      <c r="AI30" s="49">
        <f>AQ24</f>
        <v>0</v>
      </c>
      <c r="AJ30" s="49"/>
      <c r="AK30" s="63"/>
      <c r="AL30" s="49">
        <f>AS27</f>
        <v>0</v>
      </c>
      <c r="AM30" s="49" t="s">
        <v>40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40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30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30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">
      <c r="A31" s="36"/>
      <c r="B31" s="37" t="s">
        <v>35</v>
      </c>
      <c r="C31" s="61">
        <f>AS7</f>
        <v>0</v>
      </c>
      <c r="D31" s="61" t="s">
        <v>40</v>
      </c>
      <c r="E31" s="61">
        <f>AQ7</f>
        <v>0</v>
      </c>
      <c r="F31" s="61" t="s">
        <v>48</v>
      </c>
      <c r="G31" s="64" t="s">
        <v>35</v>
      </c>
      <c r="H31" s="61">
        <f>AS10</f>
        <v>0</v>
      </c>
      <c r="I31" s="61" t="s">
        <v>40</v>
      </c>
      <c r="J31" s="61">
        <f>AQ10</f>
        <v>0</v>
      </c>
      <c r="K31" s="61" t="s">
        <v>48</v>
      </c>
      <c r="L31" s="64" t="s">
        <v>35</v>
      </c>
      <c r="M31" s="61">
        <f>AS13</f>
        <v>0</v>
      </c>
      <c r="N31" s="61" t="s">
        <v>40</v>
      </c>
      <c r="O31" s="61">
        <f>AQ13</f>
        <v>0</v>
      </c>
      <c r="P31" s="61" t="s">
        <v>48</v>
      </c>
      <c r="Q31" s="64" t="s">
        <v>35</v>
      </c>
      <c r="R31" s="61">
        <f>AS16</f>
        <v>0</v>
      </c>
      <c r="S31" s="61" t="s">
        <v>40</v>
      </c>
      <c r="T31" s="61">
        <f>AQ16</f>
        <v>0</v>
      </c>
      <c r="U31" s="61" t="s">
        <v>48</v>
      </c>
      <c r="V31" s="64" t="s">
        <v>35</v>
      </c>
      <c r="W31" s="61">
        <f>AS19</f>
        <v>0</v>
      </c>
      <c r="X31" s="61" t="s">
        <v>40</v>
      </c>
      <c r="Y31" s="61">
        <f>AQ19</f>
        <v>0</v>
      </c>
      <c r="Z31" s="61" t="s">
        <v>48</v>
      </c>
      <c r="AA31" s="64" t="s">
        <v>35</v>
      </c>
      <c r="AB31" s="61">
        <f>AS22</f>
        <v>0</v>
      </c>
      <c r="AC31" s="61" t="s">
        <v>40</v>
      </c>
      <c r="AD31" s="61">
        <f>AQ22</f>
        <v>0</v>
      </c>
      <c r="AE31" s="61" t="s">
        <v>48</v>
      </c>
      <c r="AF31" s="64" t="s">
        <v>35</v>
      </c>
      <c r="AG31" s="61">
        <f>AS25</f>
        <v>0</v>
      </c>
      <c r="AH31" s="61" t="s">
        <v>40</v>
      </c>
      <c r="AI31" s="61">
        <f>AQ25</f>
        <v>0</v>
      </c>
      <c r="AJ31" s="61" t="s">
        <v>48</v>
      </c>
      <c r="AK31" s="64" t="s">
        <v>35</v>
      </c>
      <c r="AL31" s="61">
        <f>AS28</f>
        <v>0</v>
      </c>
      <c r="AM31" s="61" t="s">
        <v>40</v>
      </c>
      <c r="AN31" s="61">
        <f>AQ28</f>
        <v>0</v>
      </c>
      <c r="AO31" s="38" t="s">
        <v>48</v>
      </c>
      <c r="AP31" s="37"/>
      <c r="AQ31" s="38"/>
      <c r="AR31" s="38"/>
      <c r="AS31" s="38"/>
      <c r="AT31" s="39"/>
      <c r="AU31" s="37" t="s">
        <v>35</v>
      </c>
      <c r="AV31" s="85"/>
      <c r="AW31" s="85" t="s">
        <v>40</v>
      </c>
      <c r="AX31" s="85"/>
      <c r="AY31" s="38" t="s">
        <v>48</v>
      </c>
      <c r="AZ31" s="141"/>
      <c r="BA31" s="139"/>
      <c r="BB31" s="139"/>
      <c r="BC31" s="140"/>
      <c r="BD31" s="139"/>
      <c r="BE31" s="139">
        <f>+BC30-BE30</f>
        <v>0</v>
      </c>
      <c r="BF31" s="140"/>
      <c r="BG31" s="139"/>
      <c r="BH31" s="138"/>
      <c r="BI31" s="137"/>
      <c r="BJ31" s="124"/>
      <c r="BK31" s="136"/>
    </row>
    <row r="32" spans="1:63" ht="14.25" customHeight="1" x14ac:dyDescent="0.2">
      <c r="A32" s="5" t="s">
        <v>72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">
      <c r="A33" s="5" t="s">
        <v>71</v>
      </c>
      <c r="B33" s="24"/>
      <c r="C33" s="49">
        <f>AX6</f>
        <v>0</v>
      </c>
      <c r="D33" s="49" t="s">
        <v>40</v>
      </c>
      <c r="E33" s="49">
        <f>AV6</f>
        <v>0</v>
      </c>
      <c r="F33" s="49"/>
      <c r="G33" s="24"/>
      <c r="H33" s="49">
        <f>AX9</f>
        <v>0</v>
      </c>
      <c r="I33" s="49" t="s">
        <v>40</v>
      </c>
      <c r="J33" s="49">
        <f>AV9</f>
        <v>0</v>
      </c>
      <c r="K33" s="49"/>
      <c r="L33" s="24"/>
      <c r="M33" s="49">
        <f>AX12</f>
        <v>0</v>
      </c>
      <c r="N33" s="49" t="s">
        <v>40</v>
      </c>
      <c r="O33" s="49">
        <f>AV12</f>
        <v>0</v>
      </c>
      <c r="P33" s="49"/>
      <c r="Q33" s="24"/>
      <c r="R33" s="49">
        <f>AX15</f>
        <v>0</v>
      </c>
      <c r="S33" s="49" t="s">
        <v>40</v>
      </c>
      <c r="T33" s="49">
        <f>AV15</f>
        <v>0</v>
      </c>
      <c r="U33" s="49"/>
      <c r="V33" s="24"/>
      <c r="W33" s="49">
        <f>AX18</f>
        <v>0</v>
      </c>
      <c r="X33" s="49" t="s">
        <v>40</v>
      </c>
      <c r="Y33" s="49">
        <f>AV18</f>
        <v>0</v>
      </c>
      <c r="Z33" s="49"/>
      <c r="AA33" s="24"/>
      <c r="AB33" s="49">
        <f>AX21</f>
        <v>0</v>
      </c>
      <c r="AC33" s="49" t="s">
        <v>40</v>
      </c>
      <c r="AD33" s="49">
        <f>AV21</f>
        <v>0</v>
      </c>
      <c r="AE33" s="49"/>
      <c r="AF33" s="24"/>
      <c r="AG33" s="49">
        <f>AX24</f>
        <v>0</v>
      </c>
      <c r="AH33" s="49" t="s">
        <v>40</v>
      </c>
      <c r="AI33" s="49">
        <f>AV24</f>
        <v>0</v>
      </c>
      <c r="AJ33" s="49"/>
      <c r="AK33" s="24"/>
      <c r="AL33" s="49">
        <f>AX27</f>
        <v>0</v>
      </c>
      <c r="AM33" s="49" t="s">
        <v>40</v>
      </c>
      <c r="AN33" s="49">
        <f>AV27</f>
        <v>0</v>
      </c>
      <c r="AO33" s="49"/>
      <c r="AP33" s="24"/>
      <c r="AQ33" s="49">
        <f>AX30</f>
        <v>0</v>
      </c>
      <c r="AR33" s="49" t="s">
        <v>40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30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30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">
      <c r="A34" s="14"/>
      <c r="B34" s="68" t="s">
        <v>35</v>
      </c>
      <c r="C34" s="69">
        <f>AX7</f>
        <v>0</v>
      </c>
      <c r="D34" s="69" t="s">
        <v>40</v>
      </c>
      <c r="E34" s="69">
        <f>AV7</f>
        <v>0</v>
      </c>
      <c r="F34" s="69" t="s">
        <v>48</v>
      </c>
      <c r="G34" s="68" t="s">
        <v>35</v>
      </c>
      <c r="H34" s="69">
        <f>AX10</f>
        <v>0</v>
      </c>
      <c r="I34" s="69" t="s">
        <v>40</v>
      </c>
      <c r="J34" s="69">
        <f>AV10</f>
        <v>0</v>
      </c>
      <c r="K34" s="69" t="s">
        <v>48</v>
      </c>
      <c r="L34" s="68" t="s">
        <v>35</v>
      </c>
      <c r="M34" s="69">
        <f>AX13</f>
        <v>0</v>
      </c>
      <c r="N34" s="69" t="s">
        <v>40</v>
      </c>
      <c r="O34" s="69">
        <f>AV13</f>
        <v>0</v>
      </c>
      <c r="P34" s="69" t="s">
        <v>48</v>
      </c>
      <c r="Q34" s="68" t="s">
        <v>35</v>
      </c>
      <c r="R34" s="69">
        <f>AX16</f>
        <v>0</v>
      </c>
      <c r="S34" s="69" t="s">
        <v>40</v>
      </c>
      <c r="T34" s="69">
        <f>AV16</f>
        <v>0</v>
      </c>
      <c r="U34" s="69" t="s">
        <v>48</v>
      </c>
      <c r="V34" s="68" t="s">
        <v>35</v>
      </c>
      <c r="W34" s="69">
        <f>AX19</f>
        <v>0</v>
      </c>
      <c r="X34" s="69" t="s">
        <v>40</v>
      </c>
      <c r="Y34" s="69">
        <f>AV19</f>
        <v>0</v>
      </c>
      <c r="Z34" s="69" t="s">
        <v>48</v>
      </c>
      <c r="AA34" s="68" t="s">
        <v>35</v>
      </c>
      <c r="AB34" s="69">
        <f>AX22</f>
        <v>0</v>
      </c>
      <c r="AC34" s="69" t="s">
        <v>40</v>
      </c>
      <c r="AD34" s="69">
        <f>AV22</f>
        <v>0</v>
      </c>
      <c r="AE34" s="69" t="s">
        <v>48</v>
      </c>
      <c r="AF34" s="68" t="s">
        <v>35</v>
      </c>
      <c r="AG34" s="69">
        <f>AX25</f>
        <v>0</v>
      </c>
      <c r="AH34" s="69" t="s">
        <v>40</v>
      </c>
      <c r="AI34" s="69">
        <f>AV25</f>
        <v>0</v>
      </c>
      <c r="AJ34" s="69" t="s">
        <v>48</v>
      </c>
      <c r="AK34" s="68" t="s">
        <v>35</v>
      </c>
      <c r="AL34" s="69">
        <f>AX28</f>
        <v>0</v>
      </c>
      <c r="AM34" s="69" t="s">
        <v>40</v>
      </c>
      <c r="AN34" s="69">
        <f>AV28</f>
        <v>0</v>
      </c>
      <c r="AO34" s="69" t="s">
        <v>48</v>
      </c>
      <c r="AP34" s="68" t="s">
        <v>35</v>
      </c>
      <c r="AQ34" s="69">
        <f>AX31</f>
        <v>0</v>
      </c>
      <c r="AR34" s="69" t="s">
        <v>40</v>
      </c>
      <c r="AS34" s="69">
        <f>AV31</f>
        <v>0</v>
      </c>
      <c r="AT34" s="69" t="s">
        <v>48</v>
      </c>
      <c r="AU34" s="68"/>
      <c r="AV34" s="71"/>
      <c r="AW34" s="71"/>
      <c r="AX34" s="71"/>
      <c r="AY34" s="71"/>
      <c r="AZ34" s="135"/>
      <c r="BA34" s="133"/>
      <c r="BB34" s="133"/>
      <c r="BC34" s="134"/>
      <c r="BD34" s="133"/>
      <c r="BE34" s="133">
        <f>+BC33-BE33</f>
        <v>0</v>
      </c>
      <c r="BF34" s="134"/>
      <c r="BG34" s="133"/>
      <c r="BH34" s="132"/>
      <c r="BI34" s="131"/>
      <c r="BJ34" s="130"/>
      <c r="BK34" s="129"/>
    </row>
    <row r="35" spans="1:63" ht="14.25" customHeight="1" x14ac:dyDescent="0.15"/>
    <row r="36" spans="1:63" ht="14.25" customHeight="1" x14ac:dyDescent="0.15">
      <c r="A36" s="80"/>
      <c r="C36" s="87" t="s">
        <v>7</v>
      </c>
    </row>
    <row r="37" spans="1:63" ht="14.25" customHeight="1" x14ac:dyDescent="0.15"/>
    <row r="38" spans="1:63" ht="14.25" customHeight="1" x14ac:dyDescent="0.15">
      <c r="A38" s="83"/>
      <c r="C38" s="87" t="s">
        <v>8</v>
      </c>
      <c r="BG38" t="s">
        <v>70</v>
      </c>
    </row>
    <row r="39" spans="1:63" ht="14.25" customHeight="1" x14ac:dyDescent="0.15"/>
    <row r="40" spans="1:63" ht="14.25" customHeight="1" x14ac:dyDescent="0.15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女子１部</vt:lpstr>
      <vt:lpstr>女子２部</vt:lpstr>
      <vt:lpstr>女子３部</vt:lpstr>
      <vt:lpstr>9チーム様式</vt:lpstr>
      <vt:lpstr>10チーム様式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川浪文人</cp:lastModifiedBy>
  <cp:lastPrinted>2022-12-04T01:11:17Z</cp:lastPrinted>
  <dcterms:created xsi:type="dcterms:W3CDTF">1998-03-30T00:42:14Z</dcterms:created>
  <dcterms:modified xsi:type="dcterms:W3CDTF">2022-12-04T06:24:04Z</dcterms:modified>
</cp:coreProperties>
</file>