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5県リーグ試合結果/"/>
    </mc:Choice>
  </mc:AlternateContent>
  <xr:revisionPtr revIDLastSave="5" documentId="13_ncr:1_{F9F9AF66-BCB2-4307-9FDB-2FB78C82F207}" xr6:coauthVersionLast="47" xr6:coauthVersionMax="47" xr10:uidLastSave="{A1BB8E34-1766-4561-9297-B76AEFD9C62D}"/>
  <bookViews>
    <workbookView xWindow="-120" yWindow="-120" windowWidth="20730" windowHeight="11160" tabRatio="810" activeTab="6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81029"/>
</workbook>
</file>

<file path=xl/calcChain.xml><?xml version="1.0" encoding="utf-8"?>
<calcChain xmlns="http://schemas.openxmlformats.org/spreadsheetml/2006/main">
  <c r="AI28" i="86" l="1"/>
  <c r="AG28" i="86"/>
  <c r="AD28" i="86"/>
  <c r="Y28" i="86"/>
  <c r="W28" i="86"/>
  <c r="T28" i="86"/>
  <c r="R28" i="86"/>
  <c r="O28" i="86"/>
  <c r="M28" i="86"/>
  <c r="J28" i="86"/>
  <c r="H28" i="86"/>
  <c r="E28" i="86"/>
  <c r="C28" i="86"/>
  <c r="AX27" i="86"/>
  <c r="AV27" i="86"/>
  <c r="AP27" i="86"/>
  <c r="AI27" i="86"/>
  <c r="AG27" i="86"/>
  <c r="AD27" i="86"/>
  <c r="Y27" i="86"/>
  <c r="W27" i="86"/>
  <c r="T27" i="86"/>
  <c r="R27" i="86"/>
  <c r="O27" i="86"/>
  <c r="M27" i="86"/>
  <c r="J27" i="86"/>
  <c r="H27" i="86"/>
  <c r="E27" i="86"/>
  <c r="AU27" i="86" s="1"/>
  <c r="C27" i="86"/>
  <c r="AS27" i="86" s="1"/>
  <c r="AU28" i="86" s="1"/>
  <c r="AQ27" i="86"/>
  <c r="AD25" i="86"/>
  <c r="AB25" i="86"/>
  <c r="Y25" i="86"/>
  <c r="W25" i="86"/>
  <c r="T25" i="86"/>
  <c r="R25" i="86"/>
  <c r="O25" i="86"/>
  <c r="M25" i="86"/>
  <c r="J25" i="86"/>
  <c r="H25" i="86"/>
  <c r="E25" i="86"/>
  <c r="C25" i="86"/>
  <c r="AX24" i="86"/>
  <c r="AV24" i="86"/>
  <c r="AQ24" i="86"/>
  <c r="AP24" i="86"/>
  <c r="AR24" i="86" s="1"/>
  <c r="AD24" i="86"/>
  <c r="AB24" i="86"/>
  <c r="Y24" i="86"/>
  <c r="W24" i="86"/>
  <c r="T24" i="86"/>
  <c r="R24" i="86"/>
  <c r="O24" i="86"/>
  <c r="M24" i="86"/>
  <c r="J24" i="86"/>
  <c r="H24" i="86"/>
  <c r="E24" i="86"/>
  <c r="AU24" i="86" s="1"/>
  <c r="C24" i="86"/>
  <c r="AS24" i="86" s="1"/>
  <c r="AU25" i="86" s="1"/>
  <c r="Y22" i="86"/>
  <c r="W22" i="86"/>
  <c r="T22" i="86"/>
  <c r="R22" i="86"/>
  <c r="O22" i="86"/>
  <c r="M22" i="86"/>
  <c r="J22" i="86"/>
  <c r="H22" i="86"/>
  <c r="E22" i="86"/>
  <c r="C22" i="86"/>
  <c r="AX21" i="86"/>
  <c r="AV21" i="86"/>
  <c r="AQ21" i="86"/>
  <c r="AP21" i="86"/>
  <c r="AR21" i="86" s="1"/>
  <c r="Y21" i="86"/>
  <c r="W21" i="86"/>
  <c r="T21" i="86"/>
  <c r="R21" i="86"/>
  <c r="O21" i="86"/>
  <c r="M21" i="86"/>
  <c r="J21" i="86"/>
  <c r="H21" i="86"/>
  <c r="E21" i="86"/>
  <c r="AU21" i="86" s="1"/>
  <c r="C21" i="86"/>
  <c r="AS21" i="86" s="1"/>
  <c r="AU22" i="86" s="1"/>
  <c r="T19" i="86"/>
  <c r="R19" i="86"/>
  <c r="O19" i="86"/>
  <c r="M19" i="86"/>
  <c r="J19" i="86"/>
  <c r="H19" i="86"/>
  <c r="E19" i="86"/>
  <c r="C19" i="86"/>
  <c r="AX18" i="86"/>
  <c r="AV18" i="86"/>
  <c r="AQ18" i="86"/>
  <c r="AP18" i="86"/>
  <c r="AR18" i="86" s="1"/>
  <c r="T18" i="86"/>
  <c r="R18" i="86"/>
  <c r="O18" i="86"/>
  <c r="M18" i="86"/>
  <c r="J18" i="86"/>
  <c r="H18" i="86"/>
  <c r="E18" i="86"/>
  <c r="AU18" i="86" s="1"/>
  <c r="C18" i="86"/>
  <c r="AS18" i="86" s="1"/>
  <c r="AU19" i="86" s="1"/>
  <c r="O16" i="86"/>
  <c r="M16" i="86"/>
  <c r="J16" i="86"/>
  <c r="H16" i="86"/>
  <c r="E16" i="86"/>
  <c r="C16" i="86"/>
  <c r="AX15" i="86"/>
  <c r="AV15" i="86"/>
  <c r="AQ15" i="86"/>
  <c r="AP15" i="86"/>
  <c r="AR15" i="86" s="1"/>
  <c r="O15" i="86"/>
  <c r="M15" i="86"/>
  <c r="J15" i="86"/>
  <c r="H15" i="86"/>
  <c r="E15" i="86"/>
  <c r="AU15" i="86" s="1"/>
  <c r="C15" i="86"/>
  <c r="AS15" i="86" s="1"/>
  <c r="AU16" i="86" s="1"/>
  <c r="J13" i="86"/>
  <c r="H13" i="86"/>
  <c r="E13" i="86"/>
  <c r="C13" i="86"/>
  <c r="AX12" i="86"/>
  <c r="AV12" i="86"/>
  <c r="AQ12" i="86"/>
  <c r="AP12" i="86"/>
  <c r="AR12" i="86" s="1"/>
  <c r="J12" i="86"/>
  <c r="H12" i="86"/>
  <c r="E12" i="86"/>
  <c r="AU12" i="86" s="1"/>
  <c r="C12" i="86"/>
  <c r="AS12" i="86" s="1"/>
  <c r="AU13" i="86" s="1"/>
  <c r="E10" i="86"/>
  <c r="C10" i="86"/>
  <c r="AX9" i="86"/>
  <c r="AV9" i="86"/>
  <c r="AQ9" i="86"/>
  <c r="AP9" i="86"/>
  <c r="AR9" i="86" s="1"/>
  <c r="E9" i="86"/>
  <c r="AU9" i="86" s="1"/>
  <c r="C9" i="86"/>
  <c r="AS9" i="86" s="1"/>
  <c r="AU10" i="86" s="1"/>
  <c r="AX6" i="86"/>
  <c r="AV6" i="86"/>
  <c r="AU6" i="86"/>
  <c r="AS6" i="86"/>
  <c r="AU7" i="86" s="1"/>
  <c r="AQ6" i="86"/>
  <c r="AP6" i="86"/>
  <c r="AR6" i="86" s="1"/>
  <c r="AN31" i="83"/>
  <c r="AL31" i="83"/>
  <c r="AI31" i="83"/>
  <c r="AG31" i="83"/>
  <c r="AD31" i="83"/>
  <c r="AB31" i="83"/>
  <c r="Y31" i="83"/>
  <c r="W31" i="83"/>
  <c r="T31" i="83"/>
  <c r="R31" i="83"/>
  <c r="J31" i="83"/>
  <c r="H31" i="83"/>
  <c r="E31" i="83"/>
  <c r="C31" i="83"/>
  <c r="BC30" i="83"/>
  <c r="BA30" i="83"/>
  <c r="AU30" i="83"/>
  <c r="AN30" i="83"/>
  <c r="AL30" i="83"/>
  <c r="AI30" i="83"/>
  <c r="AG30" i="83"/>
  <c r="AD30" i="83"/>
  <c r="AB30" i="83"/>
  <c r="Y30" i="83"/>
  <c r="W30" i="83"/>
  <c r="T30" i="83"/>
  <c r="R30" i="83"/>
  <c r="J30" i="83"/>
  <c r="H30" i="83"/>
  <c r="E30" i="83"/>
  <c r="AZ30" i="83" s="1"/>
  <c r="C30" i="83"/>
  <c r="AX30" i="83" s="1"/>
  <c r="AZ31" i="83" s="1"/>
  <c r="AV30" i="83"/>
  <c r="AI28" i="83"/>
  <c r="AG28" i="83"/>
  <c r="AD28" i="83"/>
  <c r="AB28" i="83"/>
  <c r="Y28" i="83"/>
  <c r="W28" i="83"/>
  <c r="T28" i="83"/>
  <c r="R28" i="83"/>
  <c r="O28" i="83"/>
  <c r="M28" i="83"/>
  <c r="J28" i="83"/>
  <c r="H28" i="83"/>
  <c r="E28" i="83"/>
  <c r="C28" i="83"/>
  <c r="BC27" i="83"/>
  <c r="BA27" i="83"/>
  <c r="AU27" i="83"/>
  <c r="AI27" i="83"/>
  <c r="AG27" i="83"/>
  <c r="AD27" i="83"/>
  <c r="AB27" i="83"/>
  <c r="Y27" i="83"/>
  <c r="W27" i="83"/>
  <c r="T27" i="83"/>
  <c r="R27" i="83"/>
  <c r="O27" i="83"/>
  <c r="M27" i="83"/>
  <c r="J27" i="83"/>
  <c r="H27" i="83"/>
  <c r="E27" i="83"/>
  <c r="AZ27" i="83" s="1"/>
  <c r="C27" i="83"/>
  <c r="AX27" i="83" s="1"/>
  <c r="AZ28" i="83" s="1"/>
  <c r="AV27" i="83"/>
  <c r="AD25" i="83"/>
  <c r="AB25" i="83"/>
  <c r="Y25" i="83"/>
  <c r="W25" i="83"/>
  <c r="T25" i="83"/>
  <c r="R25" i="83"/>
  <c r="O25" i="83"/>
  <c r="M25" i="83"/>
  <c r="J25" i="83"/>
  <c r="H25" i="83"/>
  <c r="E25" i="83"/>
  <c r="C25" i="83"/>
  <c r="BC24" i="83"/>
  <c r="BA24" i="83"/>
  <c r="AV24" i="83"/>
  <c r="AU24" i="83"/>
  <c r="AW24" i="83" s="1"/>
  <c r="AD24" i="83"/>
  <c r="AB24" i="83"/>
  <c r="Y24" i="83"/>
  <c r="W24" i="83"/>
  <c r="T24" i="83"/>
  <c r="R24" i="83"/>
  <c r="O24" i="83"/>
  <c r="M24" i="83"/>
  <c r="J24" i="83"/>
  <c r="H24" i="83"/>
  <c r="E24" i="83"/>
  <c r="AZ24" i="83" s="1"/>
  <c r="C24" i="83"/>
  <c r="AX24" i="83" s="1"/>
  <c r="AZ25" i="83" s="1"/>
  <c r="Y22" i="83"/>
  <c r="W22" i="83"/>
  <c r="T22" i="83"/>
  <c r="R22" i="83"/>
  <c r="O22" i="83"/>
  <c r="M22" i="83"/>
  <c r="J22" i="83"/>
  <c r="H22" i="83"/>
  <c r="E22" i="83"/>
  <c r="C22" i="83"/>
  <c r="BC21" i="83"/>
  <c r="BA21" i="83"/>
  <c r="AV21" i="83"/>
  <c r="AU21" i="83"/>
  <c r="AW21" i="83" s="1"/>
  <c r="Y21" i="83"/>
  <c r="W21" i="83"/>
  <c r="T21" i="83"/>
  <c r="R21" i="83"/>
  <c r="O21" i="83"/>
  <c r="M21" i="83"/>
  <c r="J21" i="83"/>
  <c r="H21" i="83"/>
  <c r="E21" i="83"/>
  <c r="AZ21" i="83" s="1"/>
  <c r="C21" i="83"/>
  <c r="AX21" i="83" s="1"/>
  <c r="AZ22" i="83" s="1"/>
  <c r="T19" i="83"/>
  <c r="R19" i="83"/>
  <c r="O19" i="83"/>
  <c r="M19" i="83"/>
  <c r="J19" i="83"/>
  <c r="H19" i="83"/>
  <c r="E19" i="83"/>
  <c r="C19" i="83"/>
  <c r="BC18" i="83"/>
  <c r="BA18" i="83"/>
  <c r="AV18" i="83"/>
  <c r="AU18" i="83"/>
  <c r="AW18" i="83" s="1"/>
  <c r="T18" i="83"/>
  <c r="R18" i="83"/>
  <c r="O18" i="83"/>
  <c r="M18" i="83"/>
  <c r="J18" i="83"/>
  <c r="H18" i="83"/>
  <c r="E18" i="83"/>
  <c r="AZ18" i="83" s="1"/>
  <c r="C18" i="83"/>
  <c r="AX18" i="83" s="1"/>
  <c r="AZ19" i="83" s="1"/>
  <c r="O16" i="83"/>
  <c r="M16" i="83"/>
  <c r="J16" i="83"/>
  <c r="H16" i="83"/>
  <c r="E16" i="83"/>
  <c r="C16" i="83"/>
  <c r="BC15" i="83"/>
  <c r="BA15" i="83"/>
  <c r="AV15" i="83"/>
  <c r="AU15" i="83"/>
  <c r="AW15" i="83" s="1"/>
  <c r="O15" i="83"/>
  <c r="M15" i="83"/>
  <c r="J15" i="83"/>
  <c r="H15" i="83"/>
  <c r="E15" i="83"/>
  <c r="AZ15" i="83" s="1"/>
  <c r="C15" i="83"/>
  <c r="AX15" i="83" s="1"/>
  <c r="AZ16" i="83" s="1"/>
  <c r="J13" i="83"/>
  <c r="H13" i="83"/>
  <c r="E13" i="83"/>
  <c r="C13" i="83"/>
  <c r="BC12" i="83"/>
  <c r="BA12" i="83"/>
  <c r="AV12" i="83"/>
  <c r="AU12" i="83"/>
  <c r="AW12" i="83" s="1"/>
  <c r="J12" i="83"/>
  <c r="H12" i="83"/>
  <c r="E12" i="83"/>
  <c r="AZ12" i="83" s="1"/>
  <c r="C12" i="83"/>
  <c r="AX12" i="83" s="1"/>
  <c r="AZ13" i="83" s="1"/>
  <c r="E10" i="83"/>
  <c r="C10" i="83"/>
  <c r="BC9" i="83"/>
  <c r="BA9" i="83"/>
  <c r="AV9" i="83"/>
  <c r="AU9" i="83"/>
  <c r="AW9" i="83" s="1"/>
  <c r="E9" i="83"/>
  <c r="AZ9" i="83" s="1"/>
  <c r="C9" i="83"/>
  <c r="AX9" i="83" s="1"/>
  <c r="AZ10" i="83" s="1"/>
  <c r="BC6" i="83"/>
  <c r="BA6" i="83"/>
  <c r="AZ6" i="83"/>
  <c r="AX6" i="83"/>
  <c r="AZ7" i="83" s="1"/>
  <c r="AV6" i="83"/>
  <c r="AU6" i="83"/>
  <c r="AW6" i="83" s="1"/>
  <c r="AN31" i="81"/>
  <c r="AL31" i="81"/>
  <c r="AI31" i="81"/>
  <c r="AG31" i="81"/>
  <c r="AD31" i="81"/>
  <c r="AB31" i="81"/>
  <c r="Y31" i="81"/>
  <c r="W31" i="81"/>
  <c r="T31" i="81"/>
  <c r="R31" i="81"/>
  <c r="O31" i="81"/>
  <c r="M31" i="81"/>
  <c r="J31" i="81"/>
  <c r="H31" i="81"/>
  <c r="E31" i="81"/>
  <c r="C31" i="81"/>
  <c r="BC30" i="81"/>
  <c r="BA30" i="81"/>
  <c r="AU30" i="81"/>
  <c r="AN30" i="81"/>
  <c r="AL30" i="81"/>
  <c r="AI30" i="81"/>
  <c r="AG30" i="81"/>
  <c r="AD30" i="81"/>
  <c r="AB30" i="81"/>
  <c r="Y30" i="81"/>
  <c r="W30" i="81"/>
  <c r="T30" i="81"/>
  <c r="R30" i="81"/>
  <c r="O30" i="81"/>
  <c r="M30" i="81"/>
  <c r="J30" i="81"/>
  <c r="H30" i="81"/>
  <c r="E30" i="81"/>
  <c r="AZ30" i="81" s="1"/>
  <c r="C30" i="81"/>
  <c r="AX30" i="81" s="1"/>
  <c r="AZ31" i="81" s="1"/>
  <c r="AV30" i="81"/>
  <c r="AI28" i="81"/>
  <c r="AG28" i="81"/>
  <c r="AD28" i="81"/>
  <c r="AB28" i="81"/>
  <c r="Y28" i="81"/>
  <c r="W28" i="81"/>
  <c r="T28" i="81"/>
  <c r="R28" i="81"/>
  <c r="O28" i="81"/>
  <c r="M28" i="81"/>
  <c r="J28" i="81"/>
  <c r="H28" i="81"/>
  <c r="E28" i="81"/>
  <c r="C28" i="81"/>
  <c r="BC27" i="81"/>
  <c r="BA27" i="81"/>
  <c r="AU27" i="81"/>
  <c r="AI27" i="81"/>
  <c r="AG27" i="81"/>
  <c r="AD27" i="81"/>
  <c r="AB27" i="81"/>
  <c r="Y27" i="81"/>
  <c r="W27" i="81"/>
  <c r="T27" i="81"/>
  <c r="R27" i="81"/>
  <c r="O27" i="81"/>
  <c r="M27" i="81"/>
  <c r="J27" i="81"/>
  <c r="H27" i="81"/>
  <c r="E27" i="81"/>
  <c r="AZ27" i="81" s="1"/>
  <c r="C27" i="81"/>
  <c r="AX27" i="81" s="1"/>
  <c r="AZ28" i="81" s="1"/>
  <c r="AV27" i="81"/>
  <c r="AD25" i="81"/>
  <c r="AB25" i="81"/>
  <c r="Y25" i="81"/>
  <c r="W25" i="81"/>
  <c r="T25" i="81"/>
  <c r="R25" i="81"/>
  <c r="O25" i="81"/>
  <c r="M25" i="81"/>
  <c r="J25" i="81"/>
  <c r="H25" i="81"/>
  <c r="E25" i="81"/>
  <c r="C25" i="81"/>
  <c r="BC24" i="81"/>
  <c r="BA24" i="81"/>
  <c r="AV24" i="81"/>
  <c r="AU24" i="81"/>
  <c r="AW24" i="81" s="1"/>
  <c r="AD24" i="81"/>
  <c r="AB24" i="81"/>
  <c r="Y24" i="81"/>
  <c r="W24" i="81"/>
  <c r="T24" i="81"/>
  <c r="R24" i="81"/>
  <c r="O24" i="81"/>
  <c r="M24" i="81"/>
  <c r="J24" i="81"/>
  <c r="H24" i="81"/>
  <c r="E24" i="81"/>
  <c r="AZ24" i="81" s="1"/>
  <c r="C24" i="81"/>
  <c r="AX24" i="81" s="1"/>
  <c r="AZ25" i="81" s="1"/>
  <c r="Y22" i="81"/>
  <c r="W22" i="81"/>
  <c r="T22" i="81"/>
  <c r="R22" i="81"/>
  <c r="O22" i="81"/>
  <c r="M22" i="81"/>
  <c r="E22" i="81"/>
  <c r="C22" i="81"/>
  <c r="BC21" i="81"/>
  <c r="BA21" i="81"/>
  <c r="AV21" i="81"/>
  <c r="AU21" i="81"/>
  <c r="AW21" i="81" s="1"/>
  <c r="Y21" i="81"/>
  <c r="W21" i="81"/>
  <c r="T21" i="81"/>
  <c r="R21" i="81"/>
  <c r="O21" i="81"/>
  <c r="M21" i="81"/>
  <c r="E21" i="81"/>
  <c r="AZ21" i="81" s="1"/>
  <c r="C21" i="81"/>
  <c r="AX21" i="81" s="1"/>
  <c r="AZ22" i="81" s="1"/>
  <c r="O19" i="81"/>
  <c r="M19" i="81"/>
  <c r="J19" i="81"/>
  <c r="H19" i="81"/>
  <c r="E19" i="81"/>
  <c r="C19" i="81"/>
  <c r="BC18" i="81"/>
  <c r="BA18" i="81"/>
  <c r="AV18" i="81"/>
  <c r="AU18" i="81"/>
  <c r="AW18" i="81" s="1"/>
  <c r="O18" i="81"/>
  <c r="M18" i="81"/>
  <c r="J18" i="81"/>
  <c r="H18" i="81"/>
  <c r="E18" i="81"/>
  <c r="AZ18" i="81" s="1"/>
  <c r="C18" i="81"/>
  <c r="AX18" i="81" s="1"/>
  <c r="AZ19" i="81" s="1"/>
  <c r="O16" i="81"/>
  <c r="M16" i="81"/>
  <c r="J16" i="81"/>
  <c r="H16" i="81"/>
  <c r="E16" i="81"/>
  <c r="C16" i="81"/>
  <c r="BC15" i="81"/>
  <c r="BA15" i="81"/>
  <c r="AV15" i="81"/>
  <c r="AU15" i="81"/>
  <c r="AW15" i="81" s="1"/>
  <c r="O15" i="81"/>
  <c r="M15" i="81"/>
  <c r="J15" i="81"/>
  <c r="H15" i="81"/>
  <c r="E15" i="81"/>
  <c r="AZ15" i="81" s="1"/>
  <c r="C15" i="81"/>
  <c r="AX15" i="81" s="1"/>
  <c r="AZ16" i="81" s="1"/>
  <c r="J13" i="81"/>
  <c r="H13" i="81"/>
  <c r="E13" i="81"/>
  <c r="C13" i="81"/>
  <c r="BC12" i="81"/>
  <c r="BA12" i="81"/>
  <c r="AV12" i="81"/>
  <c r="AU12" i="81"/>
  <c r="AW12" i="81" s="1"/>
  <c r="J12" i="81"/>
  <c r="H12" i="81"/>
  <c r="E12" i="81"/>
  <c r="AZ12" i="81" s="1"/>
  <c r="C12" i="81"/>
  <c r="AX12" i="81" s="1"/>
  <c r="AZ13" i="81" s="1"/>
  <c r="E10" i="81"/>
  <c r="C10" i="81"/>
  <c r="BC9" i="81"/>
  <c r="BA9" i="81"/>
  <c r="AV9" i="81"/>
  <c r="AU9" i="81"/>
  <c r="AW9" i="81" s="1"/>
  <c r="E9" i="81"/>
  <c r="AZ9" i="81" s="1"/>
  <c r="C9" i="81"/>
  <c r="AX9" i="81" s="1"/>
  <c r="AZ10" i="81" s="1"/>
  <c r="BC6" i="81"/>
  <c r="BA6" i="81"/>
  <c r="AZ6" i="81"/>
  <c r="AX6" i="81"/>
  <c r="AZ7" i="81" s="1"/>
  <c r="AV6" i="81"/>
  <c r="AU6" i="81"/>
  <c r="AW6" i="81" s="1"/>
  <c r="AN31" i="80"/>
  <c r="AL31" i="80"/>
  <c r="AI31" i="80"/>
  <c r="AG31" i="80"/>
  <c r="AD31" i="80"/>
  <c r="AB31" i="80"/>
  <c r="Y31" i="80"/>
  <c r="W31" i="80"/>
  <c r="T31" i="80"/>
  <c r="R31" i="80"/>
  <c r="J31" i="80"/>
  <c r="H31" i="80"/>
  <c r="E31" i="80"/>
  <c r="C31" i="80"/>
  <c r="BC30" i="80"/>
  <c r="BA30" i="80"/>
  <c r="AU30" i="80"/>
  <c r="AN30" i="80"/>
  <c r="AL30" i="80"/>
  <c r="AI30" i="80"/>
  <c r="AG30" i="80"/>
  <c r="AD30" i="80"/>
  <c r="AB30" i="80"/>
  <c r="Y30" i="80"/>
  <c r="W30" i="80"/>
  <c r="T30" i="80"/>
  <c r="R30" i="80"/>
  <c r="J30" i="80"/>
  <c r="H30" i="80"/>
  <c r="E30" i="80"/>
  <c r="AZ30" i="80" s="1"/>
  <c r="C30" i="80"/>
  <c r="AX30" i="80" s="1"/>
  <c r="AZ31" i="80" s="1"/>
  <c r="AV30" i="80"/>
  <c r="AI28" i="80"/>
  <c r="AG28" i="80"/>
  <c r="AD28" i="80"/>
  <c r="AB28" i="80"/>
  <c r="Y28" i="80"/>
  <c r="W28" i="80"/>
  <c r="T28" i="80"/>
  <c r="O28" i="80"/>
  <c r="M28" i="80"/>
  <c r="J28" i="80"/>
  <c r="H28" i="80"/>
  <c r="E28" i="80"/>
  <c r="C28" i="80"/>
  <c r="BC27" i="80"/>
  <c r="BA27" i="80"/>
  <c r="AU27" i="80"/>
  <c r="AI27" i="80"/>
  <c r="AG27" i="80"/>
  <c r="AD27" i="80"/>
  <c r="AB27" i="80"/>
  <c r="Y27" i="80"/>
  <c r="W27" i="80"/>
  <c r="T27" i="80"/>
  <c r="O27" i="80"/>
  <c r="M27" i="80"/>
  <c r="J27" i="80"/>
  <c r="H27" i="80"/>
  <c r="E27" i="80"/>
  <c r="AZ27" i="80" s="1"/>
  <c r="C27" i="80"/>
  <c r="AX27" i="80" s="1"/>
  <c r="AZ28" i="80" s="1"/>
  <c r="AV27" i="80"/>
  <c r="AD25" i="80"/>
  <c r="AB25" i="80"/>
  <c r="Y25" i="80"/>
  <c r="W25" i="80"/>
  <c r="T25" i="80"/>
  <c r="R25" i="80"/>
  <c r="O25" i="80"/>
  <c r="M25" i="80"/>
  <c r="J25" i="80"/>
  <c r="BC24" i="80"/>
  <c r="BA24" i="80"/>
  <c r="AV24" i="80"/>
  <c r="AU24" i="80"/>
  <c r="AW24" i="80" s="1"/>
  <c r="AD24" i="80"/>
  <c r="AB24" i="80"/>
  <c r="Y24" i="80"/>
  <c r="W24" i="80"/>
  <c r="T24" i="80"/>
  <c r="R24" i="80"/>
  <c r="O24" i="80"/>
  <c r="M24" i="80"/>
  <c r="J24" i="80"/>
  <c r="H24" i="80"/>
  <c r="AZ24" i="80"/>
  <c r="AX24" i="80"/>
  <c r="AZ25" i="80" s="1"/>
  <c r="Y22" i="80"/>
  <c r="W22" i="80"/>
  <c r="T22" i="80"/>
  <c r="R22" i="80"/>
  <c r="O22" i="80"/>
  <c r="M22" i="80"/>
  <c r="J22" i="80"/>
  <c r="H22" i="80"/>
  <c r="E22" i="80"/>
  <c r="C22" i="80"/>
  <c r="BC21" i="80"/>
  <c r="BA21" i="80"/>
  <c r="AV21" i="80"/>
  <c r="AU21" i="80"/>
  <c r="AW21" i="80" s="1"/>
  <c r="Y21" i="80"/>
  <c r="W21" i="80"/>
  <c r="T21" i="80"/>
  <c r="R21" i="80"/>
  <c r="O21" i="80"/>
  <c r="M21" i="80"/>
  <c r="J21" i="80"/>
  <c r="H21" i="80"/>
  <c r="E21" i="80"/>
  <c r="AZ21" i="80" s="1"/>
  <c r="C21" i="80"/>
  <c r="AX21" i="80" s="1"/>
  <c r="AZ22" i="80" s="1"/>
  <c r="T19" i="80"/>
  <c r="R19" i="80"/>
  <c r="O19" i="80"/>
  <c r="M19" i="80"/>
  <c r="J19" i="80"/>
  <c r="H19" i="80"/>
  <c r="E19" i="80"/>
  <c r="C19" i="80"/>
  <c r="BC18" i="80"/>
  <c r="BA18" i="80"/>
  <c r="AV18" i="80"/>
  <c r="AU18" i="80"/>
  <c r="AW18" i="80" s="1"/>
  <c r="T18" i="80"/>
  <c r="R18" i="80"/>
  <c r="O18" i="80"/>
  <c r="M18" i="80"/>
  <c r="J18" i="80"/>
  <c r="H18" i="80"/>
  <c r="E18" i="80"/>
  <c r="AZ18" i="80" s="1"/>
  <c r="C18" i="80"/>
  <c r="AX18" i="80" s="1"/>
  <c r="AZ19" i="80" s="1"/>
  <c r="O16" i="80"/>
  <c r="M16" i="80"/>
  <c r="J16" i="80"/>
  <c r="H16" i="80"/>
  <c r="E16" i="80"/>
  <c r="C16" i="80"/>
  <c r="BC15" i="80"/>
  <c r="BA15" i="80"/>
  <c r="AV15" i="80"/>
  <c r="AU15" i="80"/>
  <c r="AW15" i="80" s="1"/>
  <c r="O15" i="80"/>
  <c r="M15" i="80"/>
  <c r="J15" i="80"/>
  <c r="H15" i="80"/>
  <c r="E15" i="80"/>
  <c r="AZ15" i="80" s="1"/>
  <c r="C15" i="80"/>
  <c r="AX15" i="80" s="1"/>
  <c r="AZ16" i="80" s="1"/>
  <c r="J13" i="80"/>
  <c r="H13" i="80"/>
  <c r="E13" i="80"/>
  <c r="C13" i="80"/>
  <c r="BC12" i="80"/>
  <c r="BA12" i="80"/>
  <c r="AV12" i="80"/>
  <c r="AU12" i="80"/>
  <c r="AW12" i="80" s="1"/>
  <c r="J12" i="80"/>
  <c r="H12" i="80"/>
  <c r="E12" i="80"/>
  <c r="AZ12" i="80" s="1"/>
  <c r="C12" i="80"/>
  <c r="AX12" i="80" s="1"/>
  <c r="AZ13" i="80" s="1"/>
  <c r="E10" i="80"/>
  <c r="C10" i="80"/>
  <c r="BC9" i="80"/>
  <c r="BA9" i="80"/>
  <c r="AV9" i="80"/>
  <c r="AU9" i="80"/>
  <c r="AW9" i="80" s="1"/>
  <c r="E9" i="80"/>
  <c r="AZ9" i="80" s="1"/>
  <c r="C9" i="80"/>
  <c r="AX9" i="80" s="1"/>
  <c r="AZ10" i="80" s="1"/>
  <c r="BC6" i="80"/>
  <c r="BA6" i="80"/>
  <c r="AZ6" i="80"/>
  <c r="AX6" i="80"/>
  <c r="AZ7" i="80" s="1"/>
  <c r="AV6" i="80"/>
  <c r="AU6" i="80"/>
  <c r="AW6" i="80" s="1"/>
  <c r="AN31" i="78"/>
  <c r="AL31" i="78"/>
  <c r="AI31" i="78"/>
  <c r="AG31" i="78"/>
  <c r="AD31" i="78"/>
  <c r="AB31" i="78"/>
  <c r="Y31" i="78"/>
  <c r="W31" i="78"/>
  <c r="T31" i="78"/>
  <c r="R31" i="78"/>
  <c r="O31" i="78"/>
  <c r="M31" i="78"/>
  <c r="J31" i="78"/>
  <c r="H31" i="78"/>
  <c r="E31" i="78"/>
  <c r="C31" i="78"/>
  <c r="BC30" i="78"/>
  <c r="BA30" i="78"/>
  <c r="AU30" i="78"/>
  <c r="AN30" i="78"/>
  <c r="AL30" i="78"/>
  <c r="AI30" i="78"/>
  <c r="AG30" i="78"/>
  <c r="AD30" i="78"/>
  <c r="AB30" i="78"/>
  <c r="Y30" i="78"/>
  <c r="W30" i="78"/>
  <c r="T30" i="78"/>
  <c r="R30" i="78"/>
  <c r="O30" i="78"/>
  <c r="M30" i="78"/>
  <c r="J30" i="78"/>
  <c r="H30" i="78"/>
  <c r="E30" i="78"/>
  <c r="AZ30" i="78" s="1"/>
  <c r="C30" i="78"/>
  <c r="AX30" i="78" s="1"/>
  <c r="AZ31" i="78" s="1"/>
  <c r="AV30" i="78"/>
  <c r="AI28" i="78"/>
  <c r="AG28" i="78"/>
  <c r="AD28" i="78"/>
  <c r="AB28" i="78"/>
  <c r="Y28" i="78"/>
  <c r="W28" i="78"/>
  <c r="T28" i="78"/>
  <c r="R28" i="78"/>
  <c r="O28" i="78"/>
  <c r="M28" i="78"/>
  <c r="J28" i="78"/>
  <c r="H28" i="78"/>
  <c r="E28" i="78"/>
  <c r="C28" i="78"/>
  <c r="BC27" i="78"/>
  <c r="BA27" i="78"/>
  <c r="AU27" i="78"/>
  <c r="AI27" i="78"/>
  <c r="AG27" i="78"/>
  <c r="AD27" i="78"/>
  <c r="AB27" i="78"/>
  <c r="Y27" i="78"/>
  <c r="W27" i="78"/>
  <c r="T27" i="78"/>
  <c r="R27" i="78"/>
  <c r="O27" i="78"/>
  <c r="M27" i="78"/>
  <c r="J27" i="78"/>
  <c r="H27" i="78"/>
  <c r="E27" i="78"/>
  <c r="AZ27" i="78" s="1"/>
  <c r="C27" i="78"/>
  <c r="AX27" i="78" s="1"/>
  <c r="AZ28" i="78" s="1"/>
  <c r="AV27" i="78"/>
  <c r="AD25" i="78"/>
  <c r="AB25" i="78"/>
  <c r="Y25" i="78"/>
  <c r="W25" i="78"/>
  <c r="T25" i="78"/>
  <c r="R25" i="78"/>
  <c r="O25" i="78"/>
  <c r="M25" i="78"/>
  <c r="J25" i="78"/>
  <c r="H25" i="78"/>
  <c r="E25" i="78"/>
  <c r="C25" i="78"/>
  <c r="BC24" i="78"/>
  <c r="BA24" i="78"/>
  <c r="AV24" i="78"/>
  <c r="AU24" i="78"/>
  <c r="AW24" i="78" s="1"/>
  <c r="AD24" i="78"/>
  <c r="AB24" i="78"/>
  <c r="Y24" i="78"/>
  <c r="W24" i="78"/>
  <c r="T24" i="78"/>
  <c r="R24" i="78"/>
  <c r="O24" i="78"/>
  <c r="M24" i="78"/>
  <c r="J24" i="78"/>
  <c r="H24" i="78"/>
  <c r="E24" i="78"/>
  <c r="AZ24" i="78" s="1"/>
  <c r="C24" i="78"/>
  <c r="AX24" i="78" s="1"/>
  <c r="AZ25" i="78" s="1"/>
  <c r="Y22" i="78"/>
  <c r="W22" i="78"/>
  <c r="T22" i="78"/>
  <c r="R22" i="78"/>
  <c r="O22" i="78"/>
  <c r="M22" i="78"/>
  <c r="J22" i="78"/>
  <c r="H22" i="78"/>
  <c r="E22" i="78"/>
  <c r="C22" i="78"/>
  <c r="BC21" i="78"/>
  <c r="BA21" i="78"/>
  <c r="AV21" i="78"/>
  <c r="AU21" i="78"/>
  <c r="AW21" i="78" s="1"/>
  <c r="Y21" i="78"/>
  <c r="W21" i="78"/>
  <c r="T21" i="78"/>
  <c r="R21" i="78"/>
  <c r="O21" i="78"/>
  <c r="M21" i="78"/>
  <c r="J21" i="78"/>
  <c r="H21" i="78"/>
  <c r="E21" i="78"/>
  <c r="AZ21" i="78" s="1"/>
  <c r="C21" i="78"/>
  <c r="AX21" i="78" s="1"/>
  <c r="AZ22" i="78" s="1"/>
  <c r="T19" i="78"/>
  <c r="R19" i="78"/>
  <c r="O19" i="78"/>
  <c r="M19" i="78"/>
  <c r="J19" i="78"/>
  <c r="H19" i="78"/>
  <c r="E19" i="78"/>
  <c r="C19" i="78"/>
  <c r="BC18" i="78"/>
  <c r="BA18" i="78"/>
  <c r="AV18" i="78"/>
  <c r="AU18" i="78"/>
  <c r="AW18" i="78" s="1"/>
  <c r="T18" i="78"/>
  <c r="R18" i="78"/>
  <c r="O18" i="78"/>
  <c r="M18" i="78"/>
  <c r="J18" i="78"/>
  <c r="H18" i="78"/>
  <c r="E18" i="78"/>
  <c r="AZ18" i="78" s="1"/>
  <c r="C18" i="78"/>
  <c r="AX18" i="78" s="1"/>
  <c r="AZ19" i="78" s="1"/>
  <c r="O16" i="78"/>
  <c r="M16" i="78"/>
  <c r="J16" i="78"/>
  <c r="H16" i="78"/>
  <c r="E16" i="78"/>
  <c r="C16" i="78"/>
  <c r="BC15" i="78"/>
  <c r="BA15" i="78"/>
  <c r="AV15" i="78"/>
  <c r="AU15" i="78"/>
  <c r="AW15" i="78" s="1"/>
  <c r="O15" i="78"/>
  <c r="M15" i="78"/>
  <c r="J15" i="78"/>
  <c r="H15" i="78"/>
  <c r="E15" i="78"/>
  <c r="AZ15" i="78" s="1"/>
  <c r="C15" i="78"/>
  <c r="AX15" i="78" s="1"/>
  <c r="AZ16" i="78" s="1"/>
  <c r="J13" i="78"/>
  <c r="H13" i="78"/>
  <c r="E13" i="78"/>
  <c r="C13" i="78"/>
  <c r="BC12" i="78"/>
  <c r="BA12" i="78"/>
  <c r="AV12" i="78"/>
  <c r="AU12" i="78"/>
  <c r="AW12" i="78" s="1"/>
  <c r="J12" i="78"/>
  <c r="H12" i="78"/>
  <c r="E12" i="78"/>
  <c r="AZ12" i="78" s="1"/>
  <c r="C12" i="78"/>
  <c r="AX12" i="78" s="1"/>
  <c r="AZ13" i="78" s="1"/>
  <c r="E10" i="78"/>
  <c r="C10" i="78"/>
  <c r="BC9" i="78"/>
  <c r="BA9" i="78"/>
  <c r="AV9" i="78"/>
  <c r="AU9" i="78"/>
  <c r="AW9" i="78" s="1"/>
  <c r="E9" i="78"/>
  <c r="AZ9" i="78" s="1"/>
  <c r="C9" i="78"/>
  <c r="AX9" i="78" s="1"/>
  <c r="AZ10" i="78" s="1"/>
  <c r="BC6" i="78"/>
  <c r="BA6" i="78"/>
  <c r="AZ6" i="78"/>
  <c r="AX6" i="78"/>
  <c r="AZ7" i="78" s="1"/>
  <c r="AV6" i="78"/>
  <c r="AU6" i="78"/>
  <c r="AW6" i="78" s="1"/>
  <c r="AN31" i="76"/>
  <c r="AL31" i="76"/>
  <c r="AI31" i="76"/>
  <c r="AG31" i="76"/>
  <c r="AD31" i="76"/>
  <c r="AB31" i="76"/>
  <c r="Y31" i="76"/>
  <c r="W31" i="76"/>
  <c r="T31" i="76"/>
  <c r="R31" i="76"/>
  <c r="O31" i="76"/>
  <c r="M31" i="76"/>
  <c r="J31" i="76"/>
  <c r="H31" i="76"/>
  <c r="E31" i="76"/>
  <c r="C31" i="76"/>
  <c r="BC30" i="76"/>
  <c r="BA30" i="76"/>
  <c r="AU30" i="76"/>
  <c r="AN30" i="76"/>
  <c r="AL30" i="76"/>
  <c r="AI30" i="76"/>
  <c r="AG30" i="76"/>
  <c r="AD30" i="76"/>
  <c r="AB30" i="76"/>
  <c r="Y30" i="76"/>
  <c r="W30" i="76"/>
  <c r="T30" i="76"/>
  <c r="R30" i="76"/>
  <c r="O30" i="76"/>
  <c r="M30" i="76"/>
  <c r="J30" i="76"/>
  <c r="H30" i="76"/>
  <c r="E30" i="76"/>
  <c r="AZ30" i="76" s="1"/>
  <c r="C30" i="76"/>
  <c r="AX30" i="76" s="1"/>
  <c r="AZ31" i="76" s="1"/>
  <c r="AV30" i="76"/>
  <c r="AI28" i="76"/>
  <c r="AG28" i="76"/>
  <c r="AD28" i="76"/>
  <c r="AB28" i="76"/>
  <c r="Y28" i="76"/>
  <c r="W28" i="76"/>
  <c r="T28" i="76"/>
  <c r="R28" i="76"/>
  <c r="O28" i="76"/>
  <c r="M28" i="76"/>
  <c r="J28" i="76"/>
  <c r="H28" i="76"/>
  <c r="E28" i="76"/>
  <c r="C28" i="76"/>
  <c r="BC27" i="76"/>
  <c r="BA27" i="76"/>
  <c r="AU27" i="76"/>
  <c r="AI27" i="76"/>
  <c r="AG27" i="76"/>
  <c r="AD27" i="76"/>
  <c r="AB27" i="76"/>
  <c r="Y27" i="76"/>
  <c r="W27" i="76"/>
  <c r="T27" i="76"/>
  <c r="R27" i="76"/>
  <c r="O27" i="76"/>
  <c r="M27" i="76"/>
  <c r="J27" i="76"/>
  <c r="H27" i="76"/>
  <c r="E27" i="76"/>
  <c r="AZ27" i="76" s="1"/>
  <c r="C27" i="76"/>
  <c r="AX27" i="76" s="1"/>
  <c r="AZ28" i="76" s="1"/>
  <c r="AV27" i="76"/>
  <c r="AD25" i="76"/>
  <c r="AB25" i="76"/>
  <c r="Y25" i="76"/>
  <c r="W25" i="76"/>
  <c r="T25" i="76"/>
  <c r="R25" i="76"/>
  <c r="O25" i="76"/>
  <c r="M25" i="76"/>
  <c r="J25" i="76"/>
  <c r="H25" i="76"/>
  <c r="E25" i="76"/>
  <c r="C25" i="76"/>
  <c r="BC24" i="76"/>
  <c r="BA24" i="76"/>
  <c r="AV24" i="76"/>
  <c r="AU24" i="76"/>
  <c r="AW24" i="76" s="1"/>
  <c r="AD24" i="76"/>
  <c r="AB24" i="76"/>
  <c r="Y24" i="76"/>
  <c r="W24" i="76"/>
  <c r="T24" i="76"/>
  <c r="R24" i="76"/>
  <c r="O24" i="76"/>
  <c r="M24" i="76"/>
  <c r="J24" i="76"/>
  <c r="H24" i="76"/>
  <c r="E24" i="76"/>
  <c r="AZ24" i="76" s="1"/>
  <c r="C24" i="76"/>
  <c r="AX24" i="76" s="1"/>
  <c r="AZ25" i="76" s="1"/>
  <c r="Y22" i="76"/>
  <c r="W22" i="76"/>
  <c r="T22" i="76"/>
  <c r="R22" i="76"/>
  <c r="O22" i="76"/>
  <c r="M22" i="76"/>
  <c r="J22" i="76"/>
  <c r="H22" i="76"/>
  <c r="E22" i="76"/>
  <c r="C22" i="76"/>
  <c r="BC21" i="76"/>
  <c r="BA21" i="76"/>
  <c r="AV21" i="76"/>
  <c r="AU21" i="76"/>
  <c r="AW21" i="76" s="1"/>
  <c r="Y21" i="76"/>
  <c r="W21" i="76"/>
  <c r="T21" i="76"/>
  <c r="R21" i="76"/>
  <c r="O21" i="76"/>
  <c r="M21" i="76"/>
  <c r="J21" i="76"/>
  <c r="H21" i="76"/>
  <c r="E21" i="76"/>
  <c r="AZ21" i="76" s="1"/>
  <c r="C21" i="76"/>
  <c r="AX21" i="76" s="1"/>
  <c r="AZ22" i="76" s="1"/>
  <c r="T19" i="76"/>
  <c r="R19" i="76"/>
  <c r="O19" i="76"/>
  <c r="M19" i="76"/>
  <c r="J19" i="76"/>
  <c r="H19" i="76"/>
  <c r="E19" i="76"/>
  <c r="C19" i="76"/>
  <c r="BC18" i="76"/>
  <c r="BA18" i="76"/>
  <c r="AV18" i="76"/>
  <c r="AU18" i="76"/>
  <c r="AW18" i="76" s="1"/>
  <c r="T18" i="76"/>
  <c r="R18" i="76"/>
  <c r="O18" i="76"/>
  <c r="M18" i="76"/>
  <c r="J18" i="76"/>
  <c r="H18" i="76"/>
  <c r="E18" i="76"/>
  <c r="AZ18" i="76" s="1"/>
  <c r="C18" i="76"/>
  <c r="AX18" i="76" s="1"/>
  <c r="AZ19" i="76" s="1"/>
  <c r="O16" i="76"/>
  <c r="M16" i="76"/>
  <c r="J16" i="76"/>
  <c r="H16" i="76"/>
  <c r="E16" i="76"/>
  <c r="C16" i="76"/>
  <c r="BC15" i="76"/>
  <c r="BA15" i="76"/>
  <c r="AV15" i="76"/>
  <c r="AU15" i="76"/>
  <c r="AW15" i="76" s="1"/>
  <c r="O15" i="76"/>
  <c r="M15" i="76"/>
  <c r="J15" i="76"/>
  <c r="H15" i="76"/>
  <c r="E15" i="76"/>
  <c r="AZ15" i="76" s="1"/>
  <c r="C15" i="76"/>
  <c r="AX15" i="76" s="1"/>
  <c r="AZ16" i="76" s="1"/>
  <c r="J13" i="76"/>
  <c r="H13" i="76"/>
  <c r="E13" i="76"/>
  <c r="C13" i="76"/>
  <c r="BC12" i="76"/>
  <c r="BA12" i="76"/>
  <c r="AV12" i="76"/>
  <c r="AU12" i="76"/>
  <c r="AW12" i="76" s="1"/>
  <c r="J12" i="76"/>
  <c r="H12" i="76"/>
  <c r="E12" i="76"/>
  <c r="AZ12" i="76" s="1"/>
  <c r="C12" i="76"/>
  <c r="AX12" i="76" s="1"/>
  <c r="AZ13" i="76" s="1"/>
  <c r="E10" i="76"/>
  <c r="C10" i="76"/>
  <c r="BC9" i="76"/>
  <c r="BA9" i="76"/>
  <c r="AV9" i="76"/>
  <c r="AU9" i="76"/>
  <c r="AW9" i="76" s="1"/>
  <c r="E9" i="76"/>
  <c r="AZ9" i="76" s="1"/>
  <c r="C9" i="76"/>
  <c r="AX9" i="76" s="1"/>
  <c r="AZ10" i="76" s="1"/>
  <c r="BC6" i="76"/>
  <c r="BA6" i="76"/>
  <c r="AZ6" i="76"/>
  <c r="AX6" i="76"/>
  <c r="AZ7" i="76" s="1"/>
  <c r="AV6" i="76"/>
  <c r="AU6" i="76"/>
  <c r="AW6" i="76" s="1"/>
  <c r="AN31" i="75"/>
  <c r="AL31" i="75"/>
  <c r="AI31" i="75"/>
  <c r="AG31" i="75"/>
  <c r="AD31" i="75"/>
  <c r="AB31" i="75"/>
  <c r="Y31" i="75"/>
  <c r="W31" i="75"/>
  <c r="T31" i="75"/>
  <c r="R31" i="75"/>
  <c r="O31" i="75"/>
  <c r="M31" i="75"/>
  <c r="J31" i="75"/>
  <c r="H31" i="75"/>
  <c r="E31" i="75"/>
  <c r="C31" i="75"/>
  <c r="BC30" i="75"/>
  <c r="BA30" i="75"/>
  <c r="AU30" i="75"/>
  <c r="AN30" i="75"/>
  <c r="AL30" i="75"/>
  <c r="AI30" i="75"/>
  <c r="AG30" i="75"/>
  <c r="AD30" i="75"/>
  <c r="AB30" i="75"/>
  <c r="Y30" i="75"/>
  <c r="W30" i="75"/>
  <c r="T30" i="75"/>
  <c r="R30" i="75"/>
  <c r="O30" i="75"/>
  <c r="M30" i="75"/>
  <c r="J30" i="75"/>
  <c r="H30" i="75"/>
  <c r="E30" i="75"/>
  <c r="AZ30" i="75" s="1"/>
  <c r="C30" i="75"/>
  <c r="AX30" i="75" s="1"/>
  <c r="AZ31" i="75" s="1"/>
  <c r="AV30" i="75"/>
  <c r="AI28" i="75"/>
  <c r="AG28" i="75"/>
  <c r="AD28" i="75"/>
  <c r="AB28" i="75"/>
  <c r="Y28" i="75"/>
  <c r="W28" i="75"/>
  <c r="T28" i="75"/>
  <c r="R28" i="75"/>
  <c r="O28" i="75"/>
  <c r="M28" i="75"/>
  <c r="J28" i="75"/>
  <c r="H28" i="75"/>
  <c r="E28" i="75"/>
  <c r="C28" i="75"/>
  <c r="BC27" i="75"/>
  <c r="BA27" i="75"/>
  <c r="AU27" i="75"/>
  <c r="AI27" i="75"/>
  <c r="AG27" i="75"/>
  <c r="AD27" i="75"/>
  <c r="AB27" i="75"/>
  <c r="Y27" i="75"/>
  <c r="W27" i="75"/>
  <c r="T27" i="75"/>
  <c r="R27" i="75"/>
  <c r="O27" i="75"/>
  <c r="M27" i="75"/>
  <c r="J27" i="75"/>
  <c r="H27" i="75"/>
  <c r="E27" i="75"/>
  <c r="AZ27" i="75" s="1"/>
  <c r="C27" i="75"/>
  <c r="AX27" i="75" s="1"/>
  <c r="AZ28" i="75" s="1"/>
  <c r="AV27" i="75"/>
  <c r="AD25" i="75"/>
  <c r="AB25" i="75"/>
  <c r="Y25" i="75"/>
  <c r="W25" i="75"/>
  <c r="T25" i="75"/>
  <c r="R25" i="75"/>
  <c r="O25" i="75"/>
  <c r="M25" i="75"/>
  <c r="J25" i="75"/>
  <c r="H25" i="75"/>
  <c r="E25" i="75"/>
  <c r="C25" i="75"/>
  <c r="BC24" i="75"/>
  <c r="BA24" i="75"/>
  <c r="AV24" i="75"/>
  <c r="AU24" i="75"/>
  <c r="AW24" i="75" s="1"/>
  <c r="AD24" i="75"/>
  <c r="AB24" i="75"/>
  <c r="Y24" i="75"/>
  <c r="W24" i="75"/>
  <c r="T24" i="75"/>
  <c r="R24" i="75"/>
  <c r="O24" i="75"/>
  <c r="M24" i="75"/>
  <c r="J24" i="75"/>
  <c r="H24" i="75"/>
  <c r="E24" i="75"/>
  <c r="AZ24" i="75" s="1"/>
  <c r="C24" i="75"/>
  <c r="AX24" i="75" s="1"/>
  <c r="AZ25" i="75" s="1"/>
  <c r="Y22" i="75"/>
  <c r="W22" i="75"/>
  <c r="T22" i="75"/>
  <c r="R22" i="75"/>
  <c r="O22" i="75"/>
  <c r="M22" i="75"/>
  <c r="J22" i="75"/>
  <c r="H22" i="75"/>
  <c r="E22" i="75"/>
  <c r="C22" i="75"/>
  <c r="BC21" i="75"/>
  <c r="BA21" i="75"/>
  <c r="AV21" i="75"/>
  <c r="AU21" i="75"/>
  <c r="AW21" i="75" s="1"/>
  <c r="Y21" i="75"/>
  <c r="W21" i="75"/>
  <c r="T21" i="75"/>
  <c r="R21" i="75"/>
  <c r="O21" i="75"/>
  <c r="M21" i="75"/>
  <c r="J21" i="75"/>
  <c r="H21" i="75"/>
  <c r="E21" i="75"/>
  <c r="AZ21" i="75" s="1"/>
  <c r="C21" i="75"/>
  <c r="AX21" i="75" s="1"/>
  <c r="AZ22" i="75" s="1"/>
  <c r="T19" i="75"/>
  <c r="R19" i="75"/>
  <c r="O19" i="75"/>
  <c r="M19" i="75"/>
  <c r="J19" i="75"/>
  <c r="H19" i="75"/>
  <c r="E19" i="75"/>
  <c r="C19" i="75"/>
  <c r="BC18" i="75"/>
  <c r="BA18" i="75"/>
  <c r="AV18" i="75"/>
  <c r="AU18" i="75"/>
  <c r="AW18" i="75" s="1"/>
  <c r="T18" i="75"/>
  <c r="R18" i="75"/>
  <c r="O18" i="75"/>
  <c r="M18" i="75"/>
  <c r="J18" i="75"/>
  <c r="H18" i="75"/>
  <c r="E18" i="75"/>
  <c r="AZ18" i="75" s="1"/>
  <c r="C18" i="75"/>
  <c r="AX18" i="75" s="1"/>
  <c r="AZ19" i="75" s="1"/>
  <c r="O16" i="75"/>
  <c r="M16" i="75"/>
  <c r="J16" i="75"/>
  <c r="H16" i="75"/>
  <c r="E16" i="75"/>
  <c r="C16" i="75"/>
  <c r="BC15" i="75"/>
  <c r="BA15" i="75"/>
  <c r="AV15" i="75"/>
  <c r="AU15" i="75"/>
  <c r="AW15" i="75" s="1"/>
  <c r="O15" i="75"/>
  <c r="M15" i="75"/>
  <c r="J15" i="75"/>
  <c r="H15" i="75"/>
  <c r="E15" i="75"/>
  <c r="AZ15" i="75" s="1"/>
  <c r="C15" i="75"/>
  <c r="AX15" i="75" s="1"/>
  <c r="AZ16" i="75" s="1"/>
  <c r="J13" i="75"/>
  <c r="H13" i="75"/>
  <c r="E13" i="75"/>
  <c r="C13" i="75"/>
  <c r="BC12" i="75"/>
  <c r="BA12" i="75"/>
  <c r="AV12" i="75"/>
  <c r="AU12" i="75"/>
  <c r="AW12" i="75" s="1"/>
  <c r="J12" i="75"/>
  <c r="H12" i="75"/>
  <c r="E12" i="75"/>
  <c r="AZ12" i="75" s="1"/>
  <c r="C12" i="75"/>
  <c r="AX12" i="75" s="1"/>
  <c r="AZ13" i="75" s="1"/>
  <c r="E10" i="75"/>
  <c r="C10" i="75"/>
  <c r="BC9" i="75"/>
  <c r="BA9" i="75"/>
  <c r="AV9" i="75"/>
  <c r="AU9" i="75"/>
  <c r="AW9" i="75" s="1"/>
  <c r="E9" i="75"/>
  <c r="AZ9" i="75" s="1"/>
  <c r="C9" i="75"/>
  <c r="AX9" i="75" s="1"/>
  <c r="AZ10" i="75" s="1"/>
  <c r="BC6" i="75"/>
  <c r="BA6" i="75"/>
  <c r="AZ6" i="75"/>
  <c r="AX6" i="75"/>
  <c r="AZ7" i="75" s="1"/>
  <c r="AV6" i="75"/>
  <c r="AU6" i="75"/>
  <c r="AW6" i="75" s="1"/>
  <c r="AN31" i="74"/>
  <c r="AL31" i="74"/>
  <c r="AI31" i="74"/>
  <c r="AG31" i="74"/>
  <c r="AD31" i="74"/>
  <c r="AB31" i="74"/>
  <c r="Y31" i="74"/>
  <c r="W31" i="74"/>
  <c r="T31" i="74"/>
  <c r="R31" i="74"/>
  <c r="O31" i="74"/>
  <c r="M31" i="74"/>
  <c r="J31" i="74"/>
  <c r="H31" i="74"/>
  <c r="E31" i="74"/>
  <c r="C31" i="74"/>
  <c r="BC30" i="74"/>
  <c r="BA30" i="74"/>
  <c r="AU30" i="74"/>
  <c r="AN30" i="74"/>
  <c r="AL30" i="74"/>
  <c r="AI30" i="74"/>
  <c r="AG30" i="74"/>
  <c r="AD30" i="74"/>
  <c r="AB30" i="74"/>
  <c r="Y30" i="74"/>
  <c r="W30" i="74"/>
  <c r="T30" i="74"/>
  <c r="R30" i="74"/>
  <c r="O30" i="74"/>
  <c r="M30" i="74"/>
  <c r="J30" i="74"/>
  <c r="H30" i="74"/>
  <c r="E30" i="74"/>
  <c r="AZ30" i="74" s="1"/>
  <c r="C30" i="74"/>
  <c r="AX30" i="74" s="1"/>
  <c r="AZ31" i="74" s="1"/>
  <c r="AV30" i="74"/>
  <c r="AI28" i="74"/>
  <c r="AG28" i="74"/>
  <c r="AD28" i="74"/>
  <c r="AB28" i="74"/>
  <c r="Y28" i="74"/>
  <c r="W28" i="74"/>
  <c r="T28" i="74"/>
  <c r="R28" i="74"/>
  <c r="O28" i="74"/>
  <c r="M28" i="74"/>
  <c r="J28" i="74"/>
  <c r="H28" i="74"/>
  <c r="E28" i="74"/>
  <c r="C28" i="74"/>
  <c r="BC27" i="74"/>
  <c r="BA27" i="74"/>
  <c r="AU27" i="74"/>
  <c r="AI27" i="74"/>
  <c r="AG27" i="74"/>
  <c r="AD27" i="74"/>
  <c r="AB27" i="74"/>
  <c r="Y27" i="74"/>
  <c r="W27" i="74"/>
  <c r="T27" i="74"/>
  <c r="R27" i="74"/>
  <c r="O27" i="74"/>
  <c r="M27" i="74"/>
  <c r="J27" i="74"/>
  <c r="H27" i="74"/>
  <c r="E27" i="74"/>
  <c r="AZ27" i="74" s="1"/>
  <c r="C27" i="74"/>
  <c r="AX27" i="74" s="1"/>
  <c r="AZ28" i="74" s="1"/>
  <c r="AV27" i="74"/>
  <c r="Y25" i="74"/>
  <c r="W25" i="74"/>
  <c r="T25" i="74"/>
  <c r="R25" i="74"/>
  <c r="O25" i="74"/>
  <c r="M25" i="74"/>
  <c r="J25" i="74"/>
  <c r="H25" i="74"/>
  <c r="E25" i="74"/>
  <c r="C25" i="74"/>
  <c r="BC24" i="74"/>
  <c r="BA24" i="74"/>
  <c r="AV24" i="74"/>
  <c r="AU24" i="74"/>
  <c r="AW24" i="74" s="1"/>
  <c r="AB24" i="74"/>
  <c r="Y24" i="74"/>
  <c r="W24" i="74"/>
  <c r="T24" i="74"/>
  <c r="R24" i="74"/>
  <c r="O24" i="74"/>
  <c r="M24" i="74"/>
  <c r="J24" i="74"/>
  <c r="H24" i="74"/>
  <c r="E24" i="74"/>
  <c r="AZ24" i="74" s="1"/>
  <c r="C24" i="74"/>
  <c r="AX24" i="74" s="1"/>
  <c r="AZ25" i="74" s="1"/>
  <c r="T22" i="74"/>
  <c r="R22" i="74"/>
  <c r="O22" i="74"/>
  <c r="M22" i="74"/>
  <c r="J22" i="74"/>
  <c r="H22" i="74"/>
  <c r="E22" i="74"/>
  <c r="C22" i="74"/>
  <c r="BC21" i="74"/>
  <c r="BA21" i="74"/>
  <c r="AV21" i="74"/>
  <c r="AU21" i="74"/>
  <c r="AW21" i="74" s="1"/>
  <c r="T21" i="74"/>
  <c r="R21" i="74"/>
  <c r="O21" i="74"/>
  <c r="M21" i="74"/>
  <c r="J21" i="74"/>
  <c r="H21" i="74"/>
  <c r="E21" i="74"/>
  <c r="AZ21" i="74" s="1"/>
  <c r="C21" i="74"/>
  <c r="AX21" i="74" s="1"/>
  <c r="AZ22" i="74" s="1"/>
  <c r="T19" i="74"/>
  <c r="R19" i="74"/>
  <c r="O19" i="74"/>
  <c r="M19" i="74"/>
  <c r="J19" i="74"/>
  <c r="H19" i="74"/>
  <c r="E19" i="74"/>
  <c r="C19" i="74"/>
  <c r="BC18" i="74"/>
  <c r="BA18" i="74"/>
  <c r="AV18" i="74"/>
  <c r="AU18" i="74"/>
  <c r="AW18" i="74" s="1"/>
  <c r="T18" i="74"/>
  <c r="R18" i="74"/>
  <c r="O18" i="74"/>
  <c r="M18" i="74"/>
  <c r="J18" i="74"/>
  <c r="H18" i="74"/>
  <c r="E18" i="74"/>
  <c r="AZ18" i="74" s="1"/>
  <c r="C18" i="74"/>
  <c r="AX18" i="74" s="1"/>
  <c r="AZ19" i="74" s="1"/>
  <c r="O16" i="74"/>
  <c r="M16" i="74"/>
  <c r="J16" i="74"/>
  <c r="H16" i="74"/>
  <c r="E16" i="74"/>
  <c r="C16" i="74"/>
  <c r="BC15" i="74"/>
  <c r="BA15" i="74"/>
  <c r="AV15" i="74"/>
  <c r="AU15" i="74"/>
  <c r="AW15" i="74" s="1"/>
  <c r="O15" i="74"/>
  <c r="M15" i="74"/>
  <c r="J15" i="74"/>
  <c r="H15" i="74"/>
  <c r="E15" i="74"/>
  <c r="AZ15" i="74" s="1"/>
  <c r="C15" i="74"/>
  <c r="AX15" i="74" s="1"/>
  <c r="AZ16" i="74" s="1"/>
  <c r="J13" i="74"/>
  <c r="H13" i="74"/>
  <c r="E13" i="74"/>
  <c r="C13" i="74"/>
  <c r="BC12" i="74"/>
  <c r="BA12" i="74"/>
  <c r="AV12" i="74"/>
  <c r="AU12" i="74"/>
  <c r="AW12" i="74" s="1"/>
  <c r="J12" i="74"/>
  <c r="H12" i="74"/>
  <c r="E12" i="74"/>
  <c r="AZ12" i="74" s="1"/>
  <c r="C12" i="74"/>
  <c r="AX12" i="74" s="1"/>
  <c r="AZ13" i="74" s="1"/>
  <c r="E10" i="74"/>
  <c r="C10" i="74"/>
  <c r="BC9" i="74"/>
  <c r="BA9" i="74"/>
  <c r="AV9" i="74"/>
  <c r="AU9" i="74"/>
  <c r="AW9" i="74" s="1"/>
  <c r="E9" i="74"/>
  <c r="AZ9" i="74" s="1"/>
  <c r="C9" i="74"/>
  <c r="AX9" i="74" s="1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AR27" i="86"/>
  <c r="BA27" i="86" s="1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<sst xmlns="http://schemas.openxmlformats.org/spreadsheetml/2006/main" count="4032" uniqueCount="185">
  <si>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</si>
  <si>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</si>
  <si>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</si>
  <si>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</si>
  <si>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</si>
  <si>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</si>
  <si>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</si>
  <si>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</si>
  <si>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</si>
  <si>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</si>
  <si>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</si>
  <si>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</si>
  <si>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</si>
  <si>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</si>
  <si>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</si>
  <si>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</si>
  <si>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</si>
  <si>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</si>
  <si>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</si>
  <si>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</si>
  <si>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</si>
  <si>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</si>
  <si>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</si>
  <si>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</si>
  <si>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</si>
  <si>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</si>
  <si>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</si>
  <si>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</si>
  <si>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</si>
  <si>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</si>
  <si>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</si>
  <si>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</si>
  <si>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</si>
  <si>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</si>
  <si>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</si>
  <si>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</si>
  <si>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</si>
  <si>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</si>
  <si>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</si>
  <si>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</si>
  <si>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</si>
  <si>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</si>
  <si>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</si>
  <si>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</si>
  <si>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</si>
  <si>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</si>
  <si>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</si>
  <si>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</si>
  <si>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</si>
  <si>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</si>
  <si>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</si>
  <si>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</si>
  <si>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</si>
  <si>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</si>
  <si>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</si>
  <si>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</si>
  <si>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</si>
  <si>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</si>
  <si>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</si>
  <si>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</si>
  <si>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</si>
  <si>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</si>
  <si>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</si>
  <si>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</si>
  <si>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</si>
  <si>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</si>
  <si>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</si>
  <si>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</si>
  <si>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</si>
  <si>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</si>
  <si>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</si>
  <si>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</si>
  <si>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</si>
  <si>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</si>
  <si>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</si>
  <si>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</si>
  <si>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</si>
  <si>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</si>
  <si>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</si>
  <si>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</si>
  <si>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</si>
  <si>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</si>
  <si>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</si>
  <si>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</si>
  <si>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</si>
  <si>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</si>
  <si>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</si>
  <si>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</si>
  <si>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</si>
  <si>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</si>
  <si>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</si>
  <si>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</si>
  <si>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</si>
  <si>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</si>
  <si>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</si>
  <si>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</si>
  <si>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</si>
  <si>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</si>
  <si>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</si>
  <si>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ヨワネックス</t>
    <phoneticPr fontId="2"/>
  </si>
  <si>
    <t>ホワイトストーンズ</t>
    <phoneticPr fontId="2"/>
  </si>
  <si>
    <t>有田</t>
    <rPh sb="0" eb="2">
      <t>アリタ</t>
    </rPh>
    <phoneticPr fontId="2"/>
  </si>
  <si>
    <t>嘉瀬クラブ　B</t>
    <rPh sb="0" eb="2">
      <t>カセ</t>
    </rPh>
    <phoneticPr fontId="2"/>
  </si>
  <si>
    <t>シャトラーズ　A</t>
    <phoneticPr fontId="2"/>
  </si>
  <si>
    <t>ＳＵＭＣＯ Ｂ</t>
    <phoneticPr fontId="2"/>
  </si>
  <si>
    <t>春日ＯＹＧ</t>
    <rPh sb="0" eb="2">
      <t>カスガ</t>
    </rPh>
    <phoneticPr fontId="2"/>
  </si>
  <si>
    <t>シャトラーズ　B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</si>
  <si>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</si>
  <si>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</si>
  <si>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</si>
  <si>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</si>
  <si>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</si>
  <si>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</si>
  <si>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</si>
  <si>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2">
      <t>シマウチ</t>
    </rPh>
    <rPh sb="2" eb="6">
      <t>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</si>
  <si>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</si>
  <si>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</si>
  <si>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</si>
  <si>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</si>
  <si>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</si>
  <si>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</si>
  <si>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</si>
  <si>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2">
      <t>ミヤジマ</t>
    </rPh>
    <rPh sb="2" eb="4">
      <t>ショウユ</t>
    </rPh>
    <phoneticPr fontId="2"/>
  </si>
  <si>
    <t>火曜クラブ</t>
    <rPh sb="0" eb="2">
      <t>カヨウ</t>
    </rPh>
    <phoneticPr fontId="2"/>
  </si>
  <si>
    <t>嘉瀬クラブ　Ａ</t>
    <rPh sb="0" eb="2">
      <t>カセ</t>
    </rPh>
    <phoneticPr fontId="2"/>
  </si>
  <si>
    <t>ダイナマイト　２</t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</si>
  <si>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</si>
  <si>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</si>
  <si>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</si>
  <si>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</si>
  <si>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</si>
  <si>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</si>
  <si>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</si>
  <si>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</si>
  <si>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</si>
  <si>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佐賀大学　Ｂ</t>
    <rPh sb="0" eb="4">
      <t>サガダイガク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</si>
  <si>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</si>
  <si>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</si>
  <si>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</si>
  <si>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ツヨぽんズ</t>
    <phoneticPr fontId="2"/>
  </si>
  <si>
    <t>北方エンゼルス</t>
    <rPh sb="0" eb="2">
      <t>キタガタ</t>
    </rPh>
    <phoneticPr fontId="2"/>
  </si>
  <si>
    <t>ムーヴ</t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</si>
  <si>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</si>
  <si>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</si>
  <si>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</si>
  <si>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</si>
  <si>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</si>
  <si>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巨勢バドクラブ</t>
    <rPh sb="0" eb="2">
      <t>コセ</t>
    </rPh>
    <phoneticPr fontId="2"/>
  </si>
  <si>
    <t>太良クラブ　Ｂ</t>
    <rPh sb="0" eb="2">
      <t>タラ</t>
    </rPh>
    <phoneticPr fontId="2"/>
  </si>
  <si>
    <t>ＲＥＤＳＴＡＲ</t>
    <phoneticPr fontId="2"/>
  </si>
  <si>
    <t>ＳＰ　Ｂａｎｄ</t>
    <phoneticPr fontId="2"/>
  </si>
  <si>
    <t>ＳＵＭＣＯ</t>
    <phoneticPr fontId="2"/>
  </si>
  <si>
    <t>Ａｎｄｙ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</si>
  <si>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</si>
  <si>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ジャンボ</t>
    <phoneticPr fontId="2"/>
  </si>
  <si>
    <t>新栄バドクラブ</t>
    <rPh sb="0" eb="2">
      <t>シンエイ</t>
    </rPh>
    <phoneticPr fontId="2"/>
  </si>
  <si>
    <t>SUMCO　Ｃ</t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</si>
  <si>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</si>
  <si>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</si>
  <si>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</si>
  <si>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</si>
  <si>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</si>
  <si>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佐賀市役所バド</t>
    <rPh sb="0" eb="5">
      <t>サガシヤクショ</t>
    </rPh>
    <phoneticPr fontId="2"/>
  </si>
  <si>
    <t>ミントン部</t>
    <phoneticPr fontId="2"/>
  </si>
  <si>
    <t>バドクラブ　Ｂ</t>
    <phoneticPr fontId="2"/>
  </si>
  <si>
    <t>バドクラブ　Ａ</t>
    <phoneticPr fontId="2"/>
  </si>
  <si>
    <t>令和5年度(第37回)佐賀県バドミントンリーグ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</si>
  <si>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2部成績表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</si>
  <si>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3部成績表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</si>
  <si>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4部成績表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</si>
  <si>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</si>
  <si>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6部成績表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</si>
  <si>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北川副バドミン</t>
    <rPh sb="0" eb="3">
      <t>キタカワソエ</t>
    </rPh>
    <phoneticPr fontId="2"/>
  </si>
  <si>
    <t>トンクラブB</t>
    <phoneticPr fontId="2"/>
  </si>
  <si>
    <t>CLUB　ZEROB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</si>
  <si>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</si>
  <si>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令和5年度(第37回)佐賀県バドミントンリーグ  男子  7部成績表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</si>
  <si>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8部成績表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</si>
  <si>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大和クラブ</t>
    <rPh sb="0" eb="2">
      <t>ヤマト</t>
    </rPh>
    <phoneticPr fontId="2"/>
  </si>
  <si>
    <t>トンクラブA</t>
    <phoneticPr fontId="2"/>
  </si>
  <si>
    <t>CLUB ZERO A</t>
    <phoneticPr fontId="2"/>
  </si>
  <si>
    <t>浜クラブ</t>
    <rPh sb="0" eb="1">
      <t>ハマ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</si>
  <si>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</si>
  <si>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シニア</t>
  </si>
  <si>
    <t>カチガラス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</si>
</sst>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0" xfId="0" applyFont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dimension ref="A1:BF37"/>
  <sheetViews>
    <sheetView zoomScale="75" workbookViewId="0">
      <selection activeCell="AI23" sqref="AI2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107</v>
      </c>
      <c r="B6" s="23"/>
      <c r="C6" s="24"/>
      <c r="D6" s="24"/>
      <c r="E6" s="24"/>
      <c r="F6" s="24"/>
      <c r="G6" s="23"/>
      <c r="H6" s="59">
        <v>1</v>
      </c>
      <c r="I6" s="59" t="s">
        <v>28</v>
      </c>
      <c r="J6" s="59">
        <v>2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16</v>
      </c>
      <c r="AV6" s="29">
        <f>+C5+H5+M5+R5+W5+AB5+AG5+AL5+AQ5</f>
        <v>4</v>
      </c>
      <c r="AW6" s="30">
        <f>+AU6+AV6</f>
        <v>20</v>
      </c>
      <c r="AX6" s="29">
        <f>+C6+H6+M6+R6+W6+AB6+AG6+AL6+AQ6</f>
        <v>14</v>
      </c>
      <c r="AY6" s="29" t="s">
        <v>31</v>
      </c>
      <c r="AZ6" s="29">
        <f>+E6+J6+O6+T6+Y6+AD6+AI6+AN6+AS6</f>
        <v>10</v>
      </c>
      <c r="BA6" s="31">
        <f>+C7+H7+M7+R7+W7+AB7+AG7+AL7+AQ7</f>
        <v>31</v>
      </c>
      <c r="BB6" s="29" t="s">
        <v>31</v>
      </c>
      <c r="BC6" s="30">
        <f>+E7+J7+O7+T7+Y7+AD7+AI7+AN7+AS7</f>
        <v>23</v>
      </c>
      <c r="BD6" s="75">
        <f>IF(BC6=0,"10.000",BA6/(BA6+BC6)*10)</f>
        <v>5.7407407407407405</v>
      </c>
      <c r="BE6" s="96">
        <f>RANK(BF6,$BF$6:$BF$30)</f>
        <v>4</v>
      </c>
      <c r="BF6" s="32">
        <f>AW6*1000+AV6*100+AZ7*10+BD6</f>
        <v>20445.740740740741</v>
      </c>
    </row>
    <row r="7" spans="1:58" ht="14.25" customHeight="1" x14ac:dyDescent="0.15">
      <c r="A7" s="33" t="s">
        <v>108</v>
      </c>
      <c r="B7" s="34"/>
      <c r="C7" s="35"/>
      <c r="D7" s="35"/>
      <c r="E7" s="35"/>
      <c r="F7" s="35"/>
      <c r="G7" s="34" t="s">
        <v>29</v>
      </c>
      <c r="H7" s="60">
        <v>2</v>
      </c>
      <c r="I7" s="60" t="s">
        <v>28</v>
      </c>
      <c r="J7" s="60">
        <v>5</v>
      </c>
      <c r="K7" s="36" t="s">
        <v>30</v>
      </c>
      <c r="L7" s="34" t="s">
        <v>29</v>
      </c>
      <c r="M7" s="60">
        <v>4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3</v>
      </c>
      <c r="U7" s="36" t="s">
        <v>30</v>
      </c>
      <c r="V7" s="34" t="s">
        <v>29</v>
      </c>
      <c r="W7" s="60">
        <v>6</v>
      </c>
      <c r="X7" s="60" t="s">
        <v>28</v>
      </c>
      <c r="Y7" s="60">
        <v>0</v>
      </c>
      <c r="Z7" s="36" t="s">
        <v>30</v>
      </c>
      <c r="AA7" s="34" t="s">
        <v>29</v>
      </c>
      <c r="AB7" s="60">
        <v>5</v>
      </c>
      <c r="AC7" s="60" t="s">
        <v>28</v>
      </c>
      <c r="AD7" s="60">
        <v>3</v>
      </c>
      <c r="AE7" s="36" t="s">
        <v>30</v>
      </c>
      <c r="AF7" s="34" t="s">
        <v>29</v>
      </c>
      <c r="AG7" s="60">
        <v>6</v>
      </c>
      <c r="AH7" s="60" t="s">
        <v>28</v>
      </c>
      <c r="AI7" s="60">
        <v>0</v>
      </c>
      <c r="AJ7" s="36" t="s">
        <v>30</v>
      </c>
      <c r="AK7" s="34" t="s">
        <v>29</v>
      </c>
      <c r="AL7" s="60">
        <v>2</v>
      </c>
      <c r="AM7" s="60" t="s">
        <v>28</v>
      </c>
      <c r="AN7" s="60">
        <v>4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4</v>
      </c>
      <c r="AT7" s="35" t="s">
        <v>30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109</v>
      </c>
      <c r="B9" s="23"/>
      <c r="C9" s="39">
        <f>J6</f>
        <v>2</v>
      </c>
      <c r="D9" s="24" t="s">
        <v>28</v>
      </c>
      <c r="E9" s="39">
        <f>H6</f>
        <v>1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16</v>
      </c>
      <c r="AV9" s="29">
        <f>+C8+H8+M8+R8+W8+AB8+AG8+AL8+AQ8</f>
        <v>6</v>
      </c>
      <c r="AW9" s="30">
        <f>+AU9+AV9</f>
        <v>22</v>
      </c>
      <c r="AX9" s="29">
        <f>+C9+H9+M9+R9+W9+AB9+AG9+AL9+AQ9</f>
        <v>16</v>
      </c>
      <c r="AY9" s="29" t="s">
        <v>31</v>
      </c>
      <c r="AZ9" s="29">
        <f>+E9+J9+O9+T9+Y9+AD9+AI9+AN9+AS9</f>
        <v>8</v>
      </c>
      <c r="BA9" s="31">
        <f>+C10+H10+M10+R10+W10+AB10+AG10+AL10+AQ10</f>
        <v>35</v>
      </c>
      <c r="BB9" s="29" t="s">
        <v>31</v>
      </c>
      <c r="BC9" s="30">
        <f>+E10+J10+O10+T10+Y10+AD10+AI10+AN10+AS10</f>
        <v>19</v>
      </c>
      <c r="BD9" s="75">
        <f>IF(BC9=0,"10.000",BA9/(BA9+BC9)*10)</f>
        <v>6.481481481481481</v>
      </c>
      <c r="BE9" s="96">
        <f>RANK(BF9,$BF$6:$BF$30)</f>
        <v>3</v>
      </c>
      <c r="BF9" s="32">
        <f>AW9*1000+AV9*100+AZ10*10+BD9</f>
        <v>22686.481481481482</v>
      </c>
    </row>
    <row r="10" spans="1:58" ht="14.25" customHeight="1" x14ac:dyDescent="0.2">
      <c r="A10" s="5" t="s">
        <v>110</v>
      </c>
      <c r="B10" s="34" t="s">
        <v>29</v>
      </c>
      <c r="C10" s="45">
        <f>J7</f>
        <v>5</v>
      </c>
      <c r="D10" s="35" t="s">
        <v>28</v>
      </c>
      <c r="E10" s="45">
        <f>H7</f>
        <v>2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5</v>
      </c>
      <c r="N10" s="59" t="s">
        <v>28</v>
      </c>
      <c r="O10" s="59">
        <v>2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>
        <v>4</v>
      </c>
      <c r="AC10" s="59" t="s">
        <v>28</v>
      </c>
      <c r="AD10" s="59">
        <v>4</v>
      </c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2</v>
      </c>
      <c r="AM10" s="59" t="s">
        <v>28</v>
      </c>
      <c r="AN10" s="59">
        <v>5</v>
      </c>
      <c r="AO10" s="24" t="s">
        <v>30</v>
      </c>
      <c r="AP10" s="23" t="s">
        <v>29</v>
      </c>
      <c r="AQ10" s="59">
        <v>2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8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117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>
        <v>2</v>
      </c>
      <c r="AH12" s="59" t="s">
        <v>28</v>
      </c>
      <c r="AI12" s="59">
        <v>1</v>
      </c>
      <c r="AJ12" s="24"/>
      <c r="AK12" s="23"/>
      <c r="AL12" s="59">
        <v>0</v>
      </c>
      <c r="AM12" s="59" t="s">
        <v>28</v>
      </c>
      <c r="AN12" s="59">
        <v>3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3</v>
      </c>
      <c r="AW12" s="30">
        <f>+AU12+AV12</f>
        <v>19</v>
      </c>
      <c r="AX12" s="29">
        <f>+C12+H12+M12+R12+W12+AB12+AG12+AL12+AQ12</f>
        <v>10</v>
      </c>
      <c r="AY12" s="29" t="s">
        <v>31</v>
      </c>
      <c r="AZ12" s="29">
        <f>+E12+J12+O12+T12+Y12+AD12+AI12+AN12+AS12</f>
        <v>14</v>
      </c>
      <c r="BA12" s="31">
        <f>+C13+H13+M13+R13+W13+AB13+AG13+AL13+AQ13</f>
        <v>25</v>
      </c>
      <c r="BB12" s="29" t="s">
        <v>31</v>
      </c>
      <c r="BC12" s="30">
        <f>+E13+J13+O13+T13+Y13+AD13+AI13+AN13+AS13</f>
        <v>33</v>
      </c>
      <c r="BD12" s="75">
        <f>IF(BC12=0,"10.000",BA12/(BA12+BC12)*10)</f>
        <v>4.3103448275862064</v>
      </c>
      <c r="BE12" s="96">
        <f>RANK(BF12,$BF$6:$BF$30)</f>
        <v>7</v>
      </c>
      <c r="BF12" s="32">
        <f>AW12*1000+AV12*100+AZ13*10+BD12</f>
        <v>19264.310344827587</v>
      </c>
    </row>
    <row r="13" spans="1:58" ht="14.25" customHeight="1" x14ac:dyDescent="0.2">
      <c r="A13" s="33"/>
      <c r="B13" s="34" t="s">
        <v>29</v>
      </c>
      <c r="C13" s="45">
        <f>O7</f>
        <v>4</v>
      </c>
      <c r="D13" s="35" t="s">
        <v>28</v>
      </c>
      <c r="E13" s="45">
        <f>M7</f>
        <v>4</v>
      </c>
      <c r="F13" s="35" t="s">
        <v>30</v>
      </c>
      <c r="G13" s="34" t="s">
        <v>29</v>
      </c>
      <c r="H13" s="45">
        <f>O10</f>
        <v>2</v>
      </c>
      <c r="I13" s="35" t="s">
        <v>28</v>
      </c>
      <c r="J13" s="35">
        <f>M10</f>
        <v>5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4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3</v>
      </c>
      <c r="Z13" s="35" t="s">
        <v>30</v>
      </c>
      <c r="AA13" s="34" t="s">
        <v>29</v>
      </c>
      <c r="AB13" s="60">
        <v>3</v>
      </c>
      <c r="AC13" s="60" t="s">
        <v>28</v>
      </c>
      <c r="AD13" s="60">
        <v>5</v>
      </c>
      <c r="AE13" s="35" t="s">
        <v>30</v>
      </c>
      <c r="AF13" s="34" t="s">
        <v>29</v>
      </c>
      <c r="AG13" s="60">
        <v>5</v>
      </c>
      <c r="AH13" s="60" t="s">
        <v>28</v>
      </c>
      <c r="AI13" s="60">
        <v>2</v>
      </c>
      <c r="AJ13" s="35" t="s">
        <v>30</v>
      </c>
      <c r="AK13" s="34" t="s">
        <v>29</v>
      </c>
      <c r="AL13" s="60">
        <v>1</v>
      </c>
      <c r="AM13" s="60" t="s">
        <v>28</v>
      </c>
      <c r="AN13" s="60">
        <v>6</v>
      </c>
      <c r="AO13" s="35" t="s">
        <v>30</v>
      </c>
      <c r="AP13" s="34" t="s">
        <v>29</v>
      </c>
      <c r="AQ13" s="60">
        <v>3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-4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115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0</v>
      </c>
      <c r="I15" s="39" t="s">
        <v>28</v>
      </c>
      <c r="J15" s="39">
        <f>R9</f>
        <v>3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>
        <v>1</v>
      </c>
      <c r="AM15" s="59" t="s">
        <v>28</v>
      </c>
      <c r="AN15" s="59">
        <v>2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16</v>
      </c>
      <c r="AV15" s="29">
        <f>+C14+H14+M14+R14+W14+AB14+AG14+AL14+AQ14</f>
        <v>3</v>
      </c>
      <c r="AW15" s="30">
        <f>+AU15+AV15</f>
        <v>19</v>
      </c>
      <c r="AX15" s="29">
        <f>+C15+H15+M15+R15+W15+AB15+AG15+AL15+AQ15</f>
        <v>10</v>
      </c>
      <c r="AY15" s="29" t="s">
        <v>31</v>
      </c>
      <c r="AZ15" s="29">
        <f>+E15+J15+O15+T15+Y15+AD15+AI15+AN15+AS15</f>
        <v>14</v>
      </c>
      <c r="BA15" s="31">
        <f>+C16+H16+M16+R16+W16+AB16+AG16+AL16+AQ16</f>
        <v>25</v>
      </c>
      <c r="BB15" s="29" t="s">
        <v>31</v>
      </c>
      <c r="BC15" s="30">
        <f>+E16+J16+O16+T16+Y16+AD16+AI16+AN16+AS16</f>
        <v>31</v>
      </c>
      <c r="BD15" s="75">
        <f>IF(BC15=0,"10.000",BA15/(BA15+BC15)*10)</f>
        <v>4.4642857142857144</v>
      </c>
      <c r="BE15" s="96">
        <f>RANK(BF15,$BF$6:$BF$30)</f>
        <v>6</v>
      </c>
      <c r="BF15" s="32">
        <f>AW15*1000+AV15*100+AZ16*10+BD15</f>
        <v>19264.464285714286</v>
      </c>
    </row>
    <row r="16" spans="1:58" ht="14.25" customHeight="1" x14ac:dyDescent="0.2">
      <c r="A16" s="130"/>
      <c r="B16" s="34" t="s">
        <v>29</v>
      </c>
      <c r="C16" s="45">
        <f>T7</f>
        <v>3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6</v>
      </c>
      <c r="K16" s="35" t="s">
        <v>30</v>
      </c>
      <c r="L16" s="34" t="s">
        <v>29</v>
      </c>
      <c r="M16" s="45">
        <f>T13</f>
        <v>4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5</v>
      </c>
      <c r="X16" s="59" t="s">
        <v>28</v>
      </c>
      <c r="Y16" s="59">
        <v>3</v>
      </c>
      <c r="Z16" s="24" t="s">
        <v>30</v>
      </c>
      <c r="AA16" s="23" t="s">
        <v>29</v>
      </c>
      <c r="AB16" s="59">
        <v>3</v>
      </c>
      <c r="AC16" s="59" t="s">
        <v>28</v>
      </c>
      <c r="AD16" s="59">
        <v>4</v>
      </c>
      <c r="AE16" s="24" t="s">
        <v>30</v>
      </c>
      <c r="AF16" s="23" t="s">
        <v>29</v>
      </c>
      <c r="AG16" s="59">
        <v>4</v>
      </c>
      <c r="AH16" s="59" t="s">
        <v>28</v>
      </c>
      <c r="AI16" s="59">
        <v>2</v>
      </c>
      <c r="AJ16" s="24" t="s">
        <v>30</v>
      </c>
      <c r="AK16" s="23" t="s">
        <v>29</v>
      </c>
      <c r="AL16" s="59">
        <v>3</v>
      </c>
      <c r="AM16" s="59" t="s">
        <v>28</v>
      </c>
      <c r="AN16" s="59">
        <v>5</v>
      </c>
      <c r="AO16" s="24" t="s">
        <v>30</v>
      </c>
      <c r="AP16" s="23" t="s">
        <v>29</v>
      </c>
      <c r="AQ16" s="59">
        <v>3</v>
      </c>
      <c r="AR16" s="59" t="s">
        <v>28</v>
      </c>
      <c r="AS16" s="59">
        <v>4</v>
      </c>
      <c r="AT16" s="24" t="s">
        <v>30</v>
      </c>
      <c r="AU16" s="76"/>
      <c r="AV16" s="29"/>
      <c r="AW16" s="30"/>
      <c r="AX16" s="29"/>
      <c r="AY16" s="29"/>
      <c r="AZ16" s="79">
        <f>+AX15-AZ15</f>
        <v>-4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1</v>
      </c>
      <c r="M17" s="56">
        <v>0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1</v>
      </c>
      <c r="AL17" s="57">
        <v>0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114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>
        <v>0</v>
      </c>
      <c r="AM18" s="59" t="s">
        <v>28</v>
      </c>
      <c r="AN18" s="59">
        <v>3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14</v>
      </c>
      <c r="AV18" s="29">
        <f>+C17+H17+M17+R17+W17+AB17+AG17+AL17+AQ17</f>
        <v>0</v>
      </c>
      <c r="AW18" s="30">
        <f>+AU18+AV18</f>
        <v>14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20</v>
      </c>
      <c r="BA18" s="31">
        <f>+C19+H19+M19+R19+W19+AB19+AG19+AL19+AQ19</f>
        <v>11</v>
      </c>
      <c r="BB18" s="29" t="s">
        <v>31</v>
      </c>
      <c r="BC18" s="30">
        <f>+E19+J19+O19+T19+Y19+AD19+AI19+AN19+AS19</f>
        <v>42</v>
      </c>
      <c r="BD18" s="75">
        <f>IF(BC18=0,"10.000",BA18/(BA18+BC18)*10)</f>
        <v>2.0754716981132075</v>
      </c>
      <c r="BE18" s="96">
        <f>RANK(BF18,$BF$6:$BF$30)</f>
        <v>9</v>
      </c>
      <c r="BF18" s="32">
        <f>AW18*1000+AV18*100+AZ19*10+BD18</f>
        <v>13842.075471698114</v>
      </c>
    </row>
    <row r="19" spans="1:58" ht="14.25" customHeight="1" x14ac:dyDescent="0.2">
      <c r="A19" s="129"/>
      <c r="B19" s="34" t="s">
        <v>29</v>
      </c>
      <c r="C19" s="45">
        <f>Y7</f>
        <v>0</v>
      </c>
      <c r="D19" s="45" t="s">
        <v>28</v>
      </c>
      <c r="E19" s="45">
        <f>W7</f>
        <v>6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3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3</v>
      </c>
      <c r="S19" s="45" t="s">
        <v>28</v>
      </c>
      <c r="T19" s="45">
        <f>W16</f>
        <v>5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>
        <v>3</v>
      </c>
      <c r="AH19" s="60" t="s">
        <v>28</v>
      </c>
      <c r="AI19" s="60">
        <v>4</v>
      </c>
      <c r="AJ19" s="35" t="s">
        <v>30</v>
      </c>
      <c r="AK19" s="34" t="s">
        <v>29</v>
      </c>
      <c r="AL19" s="60">
        <v>0</v>
      </c>
      <c r="AM19" s="60" t="s">
        <v>28</v>
      </c>
      <c r="AN19" s="60">
        <v>6</v>
      </c>
      <c r="AO19" s="35" t="s">
        <v>30</v>
      </c>
      <c r="AP19" s="34" t="s">
        <v>29</v>
      </c>
      <c r="AQ19" s="60">
        <v>2</v>
      </c>
      <c r="AR19" s="60" t="s">
        <v>28</v>
      </c>
      <c r="AS19" s="60">
        <v>5</v>
      </c>
      <c r="AT19" s="35" t="s">
        <v>30</v>
      </c>
      <c r="AU19" s="76"/>
      <c r="AV19" s="77"/>
      <c r="AW19" s="78"/>
      <c r="AX19" s="77"/>
      <c r="AY19" s="77"/>
      <c r="AZ19" s="79">
        <f>+AX18-AZ18</f>
        <v>-16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113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1</v>
      </c>
      <c r="I21" s="39" t="s">
        <v>28</v>
      </c>
      <c r="J21" s="39">
        <f>AB9</f>
        <v>2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v>3</v>
      </c>
      <c r="X21" s="39" t="s">
        <v>28</v>
      </c>
      <c r="Y21" s="39">
        <v>0</v>
      </c>
      <c r="Z21" s="24"/>
      <c r="AA21" s="23"/>
      <c r="AB21" s="24"/>
      <c r="AC21" s="24"/>
      <c r="AD21" s="24"/>
      <c r="AE21" s="24"/>
      <c r="AF21" s="23"/>
      <c r="AG21" s="59">
        <v>3</v>
      </c>
      <c r="AH21" s="59" t="s">
        <v>28</v>
      </c>
      <c r="AI21" s="59">
        <v>0</v>
      </c>
      <c r="AJ21" s="24"/>
      <c r="AK21" s="23"/>
      <c r="AL21" s="59">
        <v>0</v>
      </c>
      <c r="AM21" s="59" t="s">
        <v>28</v>
      </c>
      <c r="AN21" s="59">
        <v>3</v>
      </c>
      <c r="AO21" s="24"/>
      <c r="AP21" s="23"/>
      <c r="AQ21" s="59">
        <v>1</v>
      </c>
      <c r="AR21" s="59" t="s">
        <v>28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4</v>
      </c>
      <c r="AW21" s="30">
        <f>+AU21+AV21</f>
        <v>20</v>
      </c>
      <c r="AX21" s="29">
        <f>+C21+H21+M21+R21+W21+AB21+AG21+AL21+AQ21</f>
        <v>13</v>
      </c>
      <c r="AY21" s="29" t="s">
        <v>31</v>
      </c>
      <c r="AZ21" s="29">
        <f>+E21+J21+O21+T21+Y21+AD21+AI21+AN21+AS21</f>
        <v>11</v>
      </c>
      <c r="BA21" s="31">
        <f>+C22+H22+M22+R22+W22+AB22+AG22+AL22+AQ22</f>
        <v>31</v>
      </c>
      <c r="BB21" s="29" t="s">
        <v>31</v>
      </c>
      <c r="BC21" s="30">
        <f>+E22+J22+O22+T22+Y22+AD22+AI22+AN22+AS22</f>
        <v>27</v>
      </c>
      <c r="BD21" s="75">
        <f>IF(BC21=0,"10.000",BA21/(BA21+BC21)*10)</f>
        <v>5.3448275862068959</v>
      </c>
      <c r="BE21" s="96">
        <f>RANK(BF21,$BF$6:$BF$30)</f>
        <v>5</v>
      </c>
      <c r="BF21" s="32">
        <f>AW21*1000+AV21*100+AZ22*10+BD21</f>
        <v>20425.344827586207</v>
      </c>
    </row>
    <row r="22" spans="1:58" ht="14.25" customHeight="1" x14ac:dyDescent="0.2">
      <c r="A22" s="129"/>
      <c r="B22" s="34" t="s">
        <v>29</v>
      </c>
      <c r="C22" s="45">
        <f>AD7</f>
        <v>3</v>
      </c>
      <c r="D22" s="45" t="s">
        <v>28</v>
      </c>
      <c r="E22" s="45">
        <f>AB7</f>
        <v>5</v>
      </c>
      <c r="F22" s="45" t="s">
        <v>30</v>
      </c>
      <c r="G22" s="48" t="s">
        <v>29</v>
      </c>
      <c r="H22" s="45">
        <f>AD10</f>
        <v>4</v>
      </c>
      <c r="I22" s="45" t="s">
        <v>28</v>
      </c>
      <c r="J22" s="45">
        <f>AB10</f>
        <v>4</v>
      </c>
      <c r="K22" s="45" t="s">
        <v>30</v>
      </c>
      <c r="L22" s="48" t="s">
        <v>29</v>
      </c>
      <c r="M22" s="45">
        <f>AD13</f>
        <v>5</v>
      </c>
      <c r="N22" s="45" t="s">
        <v>28</v>
      </c>
      <c r="O22" s="45">
        <f>AB13</f>
        <v>3</v>
      </c>
      <c r="P22" s="45" t="s">
        <v>30</v>
      </c>
      <c r="Q22" s="48" t="s">
        <v>29</v>
      </c>
      <c r="R22" s="45">
        <f>AD16</f>
        <v>4</v>
      </c>
      <c r="S22" s="45" t="s">
        <v>28</v>
      </c>
      <c r="T22" s="45">
        <f>AB16</f>
        <v>3</v>
      </c>
      <c r="U22" s="45" t="s">
        <v>30</v>
      </c>
      <c r="V22" s="48" t="s">
        <v>29</v>
      </c>
      <c r="W22" s="45">
        <v>6</v>
      </c>
      <c r="X22" s="45" t="s">
        <v>28</v>
      </c>
      <c r="Y22" s="45"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6</v>
      </c>
      <c r="AH22" s="59" t="s">
        <v>28</v>
      </c>
      <c r="AI22" s="59">
        <v>1</v>
      </c>
      <c r="AJ22" s="24" t="s">
        <v>30</v>
      </c>
      <c r="AK22" s="23" t="s">
        <v>29</v>
      </c>
      <c r="AL22" s="59">
        <v>0</v>
      </c>
      <c r="AM22" s="59" t="s">
        <v>28</v>
      </c>
      <c r="AN22" s="59">
        <v>6</v>
      </c>
      <c r="AO22" s="24" t="s">
        <v>30</v>
      </c>
      <c r="AP22" s="23" t="s">
        <v>29</v>
      </c>
      <c r="AQ22" s="59">
        <v>3</v>
      </c>
      <c r="AR22" s="59" t="s">
        <v>28</v>
      </c>
      <c r="AS22" s="59">
        <v>5</v>
      </c>
      <c r="AT22" s="24" t="s">
        <v>30</v>
      </c>
      <c r="AU22" s="76"/>
      <c r="AV22" s="29"/>
      <c r="AW22" s="30"/>
      <c r="AX22" s="29"/>
      <c r="AY22" s="29"/>
      <c r="AZ22" s="79">
        <f>+AX21-AZ21</f>
        <v>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0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116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1</v>
      </c>
      <c r="N24" s="39" t="s">
        <v>28</v>
      </c>
      <c r="O24" s="39">
        <f>AG12</f>
        <v>2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0</v>
      </c>
      <c r="AC24" s="39" t="s">
        <v>28</v>
      </c>
      <c r="AD24" s="39">
        <v>3</v>
      </c>
      <c r="AE24" s="24"/>
      <c r="AF24" s="23"/>
      <c r="AG24" s="24"/>
      <c r="AH24" s="24"/>
      <c r="AI24" s="24"/>
      <c r="AJ24" s="24"/>
      <c r="AK24" s="23"/>
      <c r="AL24" s="59">
        <v>0</v>
      </c>
      <c r="AM24" s="59" t="s">
        <v>28</v>
      </c>
      <c r="AN24" s="59">
        <v>3</v>
      </c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16</v>
      </c>
      <c r="AV24" s="29">
        <f>+C23+H23+M23+R23+W23+AB23+AG23+AL23+AQ23</f>
        <v>1</v>
      </c>
      <c r="AW24" s="30">
        <f>+AU24+AV24</f>
        <v>17</v>
      </c>
      <c r="AX24" s="29">
        <f>+C24+H24+M24+R24+W24+AB24+AG24+AL24+AQ24</f>
        <v>6</v>
      </c>
      <c r="AY24" s="29" t="s">
        <v>31</v>
      </c>
      <c r="AZ24" s="29">
        <f>+E24+J24+O24+T24+Y24+AD24+AI24+AN24+AS24</f>
        <v>18</v>
      </c>
      <c r="BA24" s="31">
        <f>+C25+H25+M25+R25+W25+AB25+AG25+AL25+AQ25</f>
        <v>13</v>
      </c>
      <c r="BB24" s="29" t="s">
        <v>31</v>
      </c>
      <c r="BC24" s="30">
        <f>+E25+J25+O25+T25+Y25+AD25+AI25+AN25+AS25</f>
        <v>39</v>
      </c>
      <c r="BD24" s="75">
        <f>IF(BC24=0,"10.000",BA24/(BA24+BC24)*10)</f>
        <v>2.5</v>
      </c>
      <c r="BE24" s="96">
        <f>RANK(BF24,$BF$6:$BF$30)</f>
        <v>8</v>
      </c>
      <c r="BF24" s="32">
        <f>AW24*1000+AV24*100+AZ25*10+BD24</f>
        <v>16982.5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6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2</v>
      </c>
      <c r="N25" s="45" t="s">
        <v>28</v>
      </c>
      <c r="O25" s="45">
        <f>AG13</f>
        <v>5</v>
      </c>
      <c r="P25" s="45" t="s">
        <v>30</v>
      </c>
      <c r="Q25" s="48" t="s">
        <v>29</v>
      </c>
      <c r="R25" s="45">
        <f>AI16</f>
        <v>2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4</v>
      </c>
      <c r="X25" s="45" t="s">
        <v>28</v>
      </c>
      <c r="Y25" s="45">
        <f>AG19</f>
        <v>3</v>
      </c>
      <c r="Z25" s="45" t="s">
        <v>30</v>
      </c>
      <c r="AA25" s="48" t="s">
        <v>29</v>
      </c>
      <c r="AB25" s="45">
        <v>1</v>
      </c>
      <c r="AC25" s="45" t="s">
        <v>28</v>
      </c>
      <c r="AD25" s="45">
        <v>6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0</v>
      </c>
      <c r="AM25" s="60" t="s">
        <v>28</v>
      </c>
      <c r="AN25" s="60">
        <v>6</v>
      </c>
      <c r="AO25" s="35" t="s">
        <v>30</v>
      </c>
      <c r="AP25" s="34" t="s">
        <v>29</v>
      </c>
      <c r="AQ25" s="60">
        <v>2</v>
      </c>
      <c r="AR25" s="60" t="s">
        <v>28</v>
      </c>
      <c r="AS25" s="60">
        <v>4</v>
      </c>
      <c r="AT25" s="35" t="s">
        <v>30</v>
      </c>
      <c r="AU25" s="76"/>
      <c r="AV25" s="77"/>
      <c r="AW25" s="78"/>
      <c r="AX25" s="77"/>
      <c r="AY25" s="77"/>
      <c r="AZ25" s="79">
        <f>+AX24-AZ24</f>
        <v>-12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122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3</v>
      </c>
      <c r="N27" s="39" t="s">
        <v>28</v>
      </c>
      <c r="O27" s="39">
        <f>AL12</f>
        <v>0</v>
      </c>
      <c r="P27" s="39"/>
      <c r="Q27" s="47"/>
      <c r="R27" s="39">
        <f>AN15</f>
        <v>2</v>
      </c>
      <c r="S27" s="39" t="s">
        <v>28</v>
      </c>
      <c r="T27" s="39">
        <f>AL15</f>
        <v>1</v>
      </c>
      <c r="U27" s="39"/>
      <c r="V27" s="47"/>
      <c r="W27" s="39">
        <f>AN18</f>
        <v>3</v>
      </c>
      <c r="X27" s="39" t="s">
        <v>28</v>
      </c>
      <c r="Y27" s="39">
        <f>AL18</f>
        <v>0</v>
      </c>
      <c r="Z27" s="39"/>
      <c r="AA27" s="47"/>
      <c r="AB27" s="39">
        <f>AN21</f>
        <v>3</v>
      </c>
      <c r="AC27" s="39" t="s">
        <v>28</v>
      </c>
      <c r="AD27" s="39">
        <f>AL21</f>
        <v>0</v>
      </c>
      <c r="AE27" s="39"/>
      <c r="AF27" s="47"/>
      <c r="AG27" s="39">
        <f>AN24</f>
        <v>3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>
        <v>3</v>
      </c>
      <c r="AR27" s="59" t="s">
        <v>28</v>
      </c>
      <c r="AS27" s="59">
        <v>0</v>
      </c>
      <c r="AT27" s="24"/>
      <c r="AU27" s="74">
        <f>+B26+G26+L26+Q26+V26+AA26+AF26+AK26+AP26</f>
        <v>16</v>
      </c>
      <c r="AV27" s="29">
        <f>+C26+H26+M26+R26+W26+AB26+AG26+AL26+AQ26</f>
        <v>8</v>
      </c>
      <c r="AW27" s="30">
        <f>+AU27+AV27</f>
        <v>24</v>
      </c>
      <c r="AX27" s="29">
        <f>+C27+H27+M27+R27+W27+AB27+AG27+AL27+AQ27</f>
        <v>21</v>
      </c>
      <c r="AY27" s="29" t="s">
        <v>31</v>
      </c>
      <c r="AZ27" s="29">
        <f>+E27+J27+O27+T27+Y27+AD27+AI27+AN27+AS27</f>
        <v>3</v>
      </c>
      <c r="BA27" s="31">
        <f>+C28+H28+M28+R28+W28+AB28+AG28+AL28+AQ28</f>
        <v>44</v>
      </c>
      <c r="BB27" s="29" t="s">
        <v>31</v>
      </c>
      <c r="BC27" s="30">
        <f>+E28+J28+O28+T28+Y28+AD28+AI28+AN28+AS28</f>
        <v>9</v>
      </c>
      <c r="BD27" s="75">
        <f>IF(BC27=0,"10.000",BA27/(BA27+BC27)*10)</f>
        <v>8.3018867924528301</v>
      </c>
      <c r="BE27" s="96">
        <f>RANK(BF27,$BF$6:$BF$30)</f>
        <v>1</v>
      </c>
      <c r="BF27" s="32">
        <f>AW27*1000+AV27*100+AZ28*10+BD27</f>
        <v>24988.301886792451</v>
      </c>
    </row>
    <row r="28" spans="1:58" ht="14.25" customHeight="1" x14ac:dyDescent="0.2">
      <c r="A28" s="33"/>
      <c r="B28" s="34" t="s">
        <v>29</v>
      </c>
      <c r="C28" s="45">
        <f>AN7</f>
        <v>4</v>
      </c>
      <c r="D28" s="45" t="s">
        <v>28</v>
      </c>
      <c r="E28" s="45">
        <f>AL7</f>
        <v>2</v>
      </c>
      <c r="F28" s="45" t="s">
        <v>30</v>
      </c>
      <c r="G28" s="48" t="s">
        <v>29</v>
      </c>
      <c r="H28" s="45">
        <f>AN10</f>
        <v>5</v>
      </c>
      <c r="I28" s="45" t="s">
        <v>28</v>
      </c>
      <c r="J28" s="45">
        <f>AL10</f>
        <v>2</v>
      </c>
      <c r="K28" s="45" t="s">
        <v>30</v>
      </c>
      <c r="L28" s="48" t="s">
        <v>29</v>
      </c>
      <c r="M28" s="45">
        <f>AN13</f>
        <v>6</v>
      </c>
      <c r="N28" s="45" t="s">
        <v>28</v>
      </c>
      <c r="O28" s="45">
        <f>AL13</f>
        <v>1</v>
      </c>
      <c r="P28" s="45" t="s">
        <v>30</v>
      </c>
      <c r="Q28" s="48" t="s">
        <v>29</v>
      </c>
      <c r="R28" s="45">
        <f>AN16</f>
        <v>5</v>
      </c>
      <c r="S28" s="45" t="s">
        <v>28</v>
      </c>
      <c r="T28" s="45">
        <f>AL16</f>
        <v>3</v>
      </c>
      <c r="U28" s="45" t="s">
        <v>30</v>
      </c>
      <c r="V28" s="48" t="s">
        <v>29</v>
      </c>
      <c r="W28" s="45">
        <f>AN19</f>
        <v>6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6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6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28</v>
      </c>
      <c r="AS28" s="60">
        <v>1</v>
      </c>
      <c r="AT28" s="35" t="s">
        <v>30</v>
      </c>
      <c r="AU28" s="76"/>
      <c r="AV28" s="77"/>
      <c r="AW28" s="78"/>
      <c r="AX28" s="77"/>
      <c r="AY28" s="77"/>
      <c r="AZ28" s="79">
        <f>+AX27-AZ27</f>
        <v>18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119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2</v>
      </c>
      <c r="S30" s="39" t="s">
        <v>28</v>
      </c>
      <c r="T30" s="39">
        <f>AQ15</f>
        <v>1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2</v>
      </c>
      <c r="AC30" s="39" t="s">
        <v>28</v>
      </c>
      <c r="AD30" s="39">
        <f>AQ21</f>
        <v>1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3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7</v>
      </c>
      <c r="AW30" s="30">
        <f>+AU30+AV30</f>
        <v>23</v>
      </c>
      <c r="AX30" s="29">
        <f>+C30+H30+M30+R30+W30+AB30+AG30+AL30+AQ30</f>
        <v>14</v>
      </c>
      <c r="AY30" s="29" t="s">
        <v>31</v>
      </c>
      <c r="AZ30" s="29">
        <f>+E30+J30+O30+T30+Y30+AD30+AI30+AN30+AS30</f>
        <v>10</v>
      </c>
      <c r="BA30" s="31">
        <f>+C31+H31+M31+R31+W31+AB31+AG31+AL31+AQ31</f>
        <v>31</v>
      </c>
      <c r="BB30" s="29" t="s">
        <v>31</v>
      </c>
      <c r="BC30" s="30">
        <f>+E31+J31+O31+T31+Y31+AD31+AI31+AN31+AS31</f>
        <v>23</v>
      </c>
      <c r="BD30" s="75">
        <f>IF(BC30=0,"10.000",BA30/(BA30+BC30)*10)</f>
        <v>5.7407407407407405</v>
      </c>
      <c r="BE30" s="96">
        <f>RANK(BF30,$BF$6:$BF$30)</f>
        <v>2</v>
      </c>
      <c r="BF30" s="32">
        <f>AW30*1000+AV30*100+AZ31*10+BD30</f>
        <v>23745.740740740741</v>
      </c>
    </row>
    <row r="31" spans="1:58" ht="14.25" customHeight="1" thickBot="1" x14ac:dyDescent="0.2">
      <c r="A31" s="14"/>
      <c r="B31" s="50" t="s">
        <v>29</v>
      </c>
      <c r="C31" s="92">
        <f>AS7</f>
        <v>4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4</v>
      </c>
      <c r="N31" s="92" t="s">
        <v>28</v>
      </c>
      <c r="O31" s="92">
        <f>AQ13</f>
        <v>3</v>
      </c>
      <c r="P31" s="92" t="s">
        <v>30</v>
      </c>
      <c r="Q31" s="110" t="s">
        <v>29</v>
      </c>
      <c r="R31" s="92">
        <f>AS16</f>
        <v>4</v>
      </c>
      <c r="S31" s="92" t="s">
        <v>28</v>
      </c>
      <c r="T31" s="92">
        <f>AQ16</f>
        <v>3</v>
      </c>
      <c r="U31" s="92" t="s">
        <v>30</v>
      </c>
      <c r="V31" s="110" t="s">
        <v>29</v>
      </c>
      <c r="W31" s="92">
        <f>AS19</f>
        <v>5</v>
      </c>
      <c r="X31" s="92" t="s">
        <v>28</v>
      </c>
      <c r="Y31" s="92">
        <f>AQ19</f>
        <v>2</v>
      </c>
      <c r="Z31" s="92" t="s">
        <v>30</v>
      </c>
      <c r="AA31" s="110" t="s">
        <v>29</v>
      </c>
      <c r="AB31" s="92">
        <f>AS22</f>
        <v>5</v>
      </c>
      <c r="AC31" s="92" t="s">
        <v>28</v>
      </c>
      <c r="AD31" s="92">
        <f>AQ22</f>
        <v>3</v>
      </c>
      <c r="AE31" s="92" t="s">
        <v>30</v>
      </c>
      <c r="AF31" s="110" t="s">
        <v>29</v>
      </c>
      <c r="AG31" s="92">
        <f>AS25</f>
        <v>4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1</v>
      </c>
      <c r="AM31" s="92" t="s">
        <v>28</v>
      </c>
      <c r="AN31" s="92">
        <f>AQ28</f>
        <v>6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4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157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dimension ref="A1:BF37"/>
  <sheetViews>
    <sheetView zoomScale="75" workbookViewId="0">
      <selection activeCell="AL30" sqref="AL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t="s">
        <v>111</v>
      </c>
      <c r="B6" s="23"/>
      <c r="C6" s="24"/>
      <c r="D6" s="24"/>
      <c r="E6" s="24"/>
      <c r="F6" s="24"/>
      <c r="G6" s="23"/>
      <c r="H6" s="59">
        <v>2</v>
      </c>
      <c r="I6" s="59" t="s">
        <v>28</v>
      </c>
      <c r="J6" s="59">
        <v>1</v>
      </c>
      <c r="K6" s="25"/>
      <c r="L6" s="23"/>
      <c r="M6" s="59">
        <v>2</v>
      </c>
      <c r="N6" s="59" t="s">
        <v>28</v>
      </c>
      <c r="O6" s="59">
        <v>1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16</v>
      </c>
      <c r="AV6" s="29">
        <f>+C5+H5+M5+R5+W5+AB5+AG5+AL5+AQ5</f>
        <v>8</v>
      </c>
      <c r="AW6" s="30">
        <f>+AU6+AV6</f>
        <v>24</v>
      </c>
      <c r="AX6" s="29">
        <f>+C6+H6+M6+R6+W6+AB6+AG6+AL6+AQ6</f>
        <v>17</v>
      </c>
      <c r="AY6" s="29" t="s">
        <v>31</v>
      </c>
      <c r="AZ6" s="29">
        <f>+E6+J6+O6+T6+Y6+AD6+AI6+AN6+AS6</f>
        <v>7</v>
      </c>
      <c r="BA6" s="31">
        <f>+C7+H7+M7+R7+W7+AB7+AG7+AL7+AQ7</f>
        <v>34</v>
      </c>
      <c r="BB6" s="29" t="s">
        <v>31</v>
      </c>
      <c r="BC6" s="30">
        <f>+E7+J7+O7+T7+Y7+AD7+AI7+AN7+AS7</f>
        <v>15</v>
      </c>
      <c r="BD6" s="75">
        <f>IF(BC6=0,"10.000",BA6/(BA6+BC6)*10)</f>
        <v>6.9387755102040813</v>
      </c>
      <c r="BE6" s="96">
        <f>RANK(BF6,$BF$6:$BF$30)</f>
        <v>1</v>
      </c>
      <c r="BF6" s="32">
        <f>AW6*1000+AV6*100+AZ7*10+BD6</f>
        <v>24906.938775510203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28</v>
      </c>
      <c r="J7" s="60">
        <v>3</v>
      </c>
      <c r="K7" s="36" t="s">
        <v>30</v>
      </c>
      <c r="L7" s="34" t="s">
        <v>29</v>
      </c>
      <c r="M7" s="60">
        <v>4</v>
      </c>
      <c r="N7" s="60" t="s">
        <v>28</v>
      </c>
      <c r="O7" s="60">
        <v>2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2</v>
      </c>
      <c r="U7" s="36" t="s">
        <v>30</v>
      </c>
      <c r="V7" s="34" t="s">
        <v>29</v>
      </c>
      <c r="W7" s="60">
        <v>4</v>
      </c>
      <c r="X7" s="60" t="s">
        <v>28</v>
      </c>
      <c r="Y7" s="60">
        <v>2</v>
      </c>
      <c r="Z7" s="36" t="s">
        <v>30</v>
      </c>
      <c r="AA7" s="34" t="s">
        <v>29</v>
      </c>
      <c r="AB7" s="60">
        <v>4</v>
      </c>
      <c r="AC7" s="60" t="s">
        <v>28</v>
      </c>
      <c r="AD7" s="60">
        <v>2</v>
      </c>
      <c r="AE7" s="36" t="s">
        <v>30</v>
      </c>
      <c r="AF7" s="34" t="s">
        <v>29</v>
      </c>
      <c r="AG7" s="60">
        <v>6</v>
      </c>
      <c r="AH7" s="60" t="s">
        <v>28</v>
      </c>
      <c r="AI7" s="60">
        <v>0</v>
      </c>
      <c r="AJ7" s="36" t="s">
        <v>30</v>
      </c>
      <c r="AK7" s="34" t="s">
        <v>29</v>
      </c>
      <c r="AL7" s="60">
        <v>4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2</v>
      </c>
      <c r="AT7" s="35" t="s">
        <v>30</v>
      </c>
      <c r="AU7" s="76"/>
      <c r="AV7" s="77"/>
      <c r="AW7" s="78"/>
      <c r="AX7" s="77"/>
      <c r="AY7" s="77"/>
      <c r="AZ7" s="79">
        <f>+AX6-AZ6</f>
        <v>10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0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28" t="s">
        <v>112</v>
      </c>
      <c r="B9" s="23"/>
      <c r="C9" s="39">
        <f>J6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>
        <v>1</v>
      </c>
      <c r="AC9" s="59" t="s">
        <v>28</v>
      </c>
      <c r="AD9" s="59">
        <v>2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16</v>
      </c>
      <c r="AV9" s="29">
        <f>+C8+H8+M8+R8+W8+AB8+AG8+AL8+AQ8</f>
        <v>3</v>
      </c>
      <c r="AW9" s="30">
        <f>+AU9+AV9</f>
        <v>19</v>
      </c>
      <c r="AX9" s="29">
        <f>+C9+H9+M9+R9+W9+AB9+AG9+AL9+AQ9</f>
        <v>12</v>
      </c>
      <c r="AY9" s="29" t="s">
        <v>31</v>
      </c>
      <c r="AZ9" s="29">
        <f>+E9+J9+O9+T9+Y9+AD9+AI9+AN9+AS9</f>
        <v>12</v>
      </c>
      <c r="BA9" s="31">
        <f>+C10+H10+M10+R10+W10+AB10+AG10+AL10+AQ10</f>
        <v>29</v>
      </c>
      <c r="BB9" s="29" t="s">
        <v>31</v>
      </c>
      <c r="BC9" s="30">
        <f>+E10+J10+O10+T10+Y10+AD10+AI10+AN10+AS10</f>
        <v>26</v>
      </c>
      <c r="BD9" s="75">
        <f>IF(BC9=0,"10.000",BA9/(BA9+BC9)*10)</f>
        <v>5.2727272727272725</v>
      </c>
      <c r="BE9" s="96">
        <f>RANK(BF9,$BF$6:$BF$30)</f>
        <v>6</v>
      </c>
      <c r="BF9" s="32">
        <f>AW9*1000+AV9*100+AZ10*10+BD9</f>
        <v>19305.272727272728</v>
      </c>
    </row>
    <row r="10" spans="1:58" ht="14.25" customHeight="1" x14ac:dyDescent="0.2">
      <c r="A10" s="5"/>
      <c r="B10" s="34" t="s">
        <v>29</v>
      </c>
      <c r="C10" s="45">
        <f>J7</f>
        <v>3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2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5</v>
      </c>
      <c r="Z10" s="24" t="s">
        <v>30</v>
      </c>
      <c r="AA10" s="23" t="s">
        <v>29</v>
      </c>
      <c r="AB10" s="59">
        <v>2</v>
      </c>
      <c r="AC10" s="59" t="s">
        <v>28</v>
      </c>
      <c r="AD10" s="59">
        <v>4</v>
      </c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5</v>
      </c>
      <c r="AM10" s="59" t="s">
        <v>28</v>
      </c>
      <c r="AN10" s="59">
        <v>2</v>
      </c>
      <c r="AO10" s="24" t="s">
        <v>30</v>
      </c>
      <c r="AP10" s="23" t="s">
        <v>29</v>
      </c>
      <c r="AQ10" s="59">
        <v>2</v>
      </c>
      <c r="AR10" s="59" t="s">
        <v>28</v>
      </c>
      <c r="AS10" s="59">
        <v>5</v>
      </c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123</v>
      </c>
      <c r="B12" s="23"/>
      <c r="C12" s="39">
        <f>O6</f>
        <v>1</v>
      </c>
      <c r="D12" s="24" t="s">
        <v>28</v>
      </c>
      <c r="E12" s="39">
        <f>M6</f>
        <v>2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3</v>
      </c>
      <c r="X12" s="59" t="s">
        <v>28</v>
      </c>
      <c r="Y12" s="59">
        <v>0</v>
      </c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3</v>
      </c>
      <c r="AH12" s="59" t="s">
        <v>28</v>
      </c>
      <c r="AI12" s="59">
        <v>0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16</v>
      </c>
      <c r="AV12" s="29">
        <f>+C11+H11+M11+R11+W11+AB11+AG11+AL11+AQ11</f>
        <v>6</v>
      </c>
      <c r="AW12" s="30">
        <f>+AU12+AV12</f>
        <v>22</v>
      </c>
      <c r="AX12" s="29">
        <f>+C12+H12+M12+R12+W12+AB12+AG12+AL12+AQ12</f>
        <v>17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34</v>
      </c>
      <c r="BB12" s="29" t="s">
        <v>31</v>
      </c>
      <c r="BC12" s="30">
        <f>+E13+J13+O13+T13+Y13+AD13+AI13+AN13+AS13</f>
        <v>17</v>
      </c>
      <c r="BD12" s="75">
        <f>IF(BC12=0,"10.000",BA12/(BA12+BC12)*10)</f>
        <v>6.6666666666666661</v>
      </c>
      <c r="BE12" s="96">
        <f>RANK(BF12,$BF$6:$BF$30)</f>
        <v>2</v>
      </c>
      <c r="BF12" s="32">
        <f>AW12*1000+AV12*100+AZ13*10+BD12</f>
        <v>22706.666666666668</v>
      </c>
    </row>
    <row r="13" spans="1:58" ht="14.25" customHeight="1" x14ac:dyDescent="0.2">
      <c r="A13" s="33"/>
      <c r="B13" s="34" t="s">
        <v>29</v>
      </c>
      <c r="C13" s="45">
        <f>O7</f>
        <v>2</v>
      </c>
      <c r="D13" s="35" t="s">
        <v>28</v>
      </c>
      <c r="E13" s="45">
        <f>M7</f>
        <v>4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2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6</v>
      </c>
      <c r="X13" s="60" t="s">
        <v>28</v>
      </c>
      <c r="Y13" s="60">
        <v>1</v>
      </c>
      <c r="Z13" s="35" t="s">
        <v>30</v>
      </c>
      <c r="AA13" s="34" t="s">
        <v>29</v>
      </c>
      <c r="AB13" s="60">
        <v>4</v>
      </c>
      <c r="AC13" s="60" t="s">
        <v>28</v>
      </c>
      <c r="AD13" s="60">
        <v>2</v>
      </c>
      <c r="AE13" s="35" t="s">
        <v>30</v>
      </c>
      <c r="AF13" s="34" t="s">
        <v>29</v>
      </c>
      <c r="AG13" s="60">
        <v>6</v>
      </c>
      <c r="AH13" s="60" t="s">
        <v>28</v>
      </c>
      <c r="AI13" s="60">
        <v>1</v>
      </c>
      <c r="AJ13" s="35" t="s">
        <v>30</v>
      </c>
      <c r="AK13" s="34" t="s">
        <v>29</v>
      </c>
      <c r="AL13" s="60">
        <v>2</v>
      </c>
      <c r="AM13" s="60" t="s">
        <v>28</v>
      </c>
      <c r="AN13" s="60">
        <v>4</v>
      </c>
      <c r="AO13" s="35" t="s">
        <v>30</v>
      </c>
      <c r="AP13" s="34" t="s">
        <v>29</v>
      </c>
      <c r="AQ13" s="60">
        <v>6</v>
      </c>
      <c r="AR13" s="60" t="s">
        <v>28</v>
      </c>
      <c r="AS13" s="60">
        <v>1</v>
      </c>
      <c r="AT13" s="35" t="s">
        <v>30</v>
      </c>
      <c r="AU13" s="76"/>
      <c r="AV13" s="77"/>
      <c r="AW13" s="78"/>
      <c r="AX13" s="77"/>
      <c r="AY13" s="77"/>
      <c r="AZ13" s="79">
        <f>+AX12-AZ12</f>
        <v>10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120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0</v>
      </c>
      <c r="I15" s="39" t="s">
        <v>28</v>
      </c>
      <c r="J15" s="39">
        <f>R9</f>
        <v>3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16</v>
      </c>
      <c r="AV15" s="29">
        <f>+C14+H14+M14+R14+W14+AB14+AG14+AL14+AQ14</f>
        <v>2</v>
      </c>
      <c r="AW15" s="30">
        <f>+AU15+AV15</f>
        <v>18</v>
      </c>
      <c r="AX15" s="29">
        <f>+C15+H15+M15+R15+W15+AB15+AG15+AL15+AQ15</f>
        <v>9</v>
      </c>
      <c r="AY15" s="29" t="s">
        <v>31</v>
      </c>
      <c r="AZ15" s="29">
        <f>+E15+J15+O15+T15+Y15+AD15+AI15+AN15+AS15</f>
        <v>15</v>
      </c>
      <c r="BA15" s="31">
        <f>+C16+H16+M16+R16+W16+AB16+AG16+AL16+AQ16</f>
        <v>21</v>
      </c>
      <c r="BB15" s="29" t="s">
        <v>31</v>
      </c>
      <c r="BC15" s="30">
        <f>+E16+J16+O16+T16+Y16+AD16+AI16+AN16+AS16</f>
        <v>33</v>
      </c>
      <c r="BD15" s="75">
        <f>IF(BC15=0,"10.000",BA15/(BA15+BC15)*10)</f>
        <v>3.8888888888888888</v>
      </c>
      <c r="BE15" s="96">
        <f>RANK(BF15,$BF$6:$BF$30)</f>
        <v>8</v>
      </c>
      <c r="BF15" s="32">
        <f>AW15*1000+AV15*100+AZ16*10+BD15</f>
        <v>18143.888888888891</v>
      </c>
    </row>
    <row r="16" spans="1:58" ht="14.25" customHeight="1" x14ac:dyDescent="0.2">
      <c r="A16" s="130"/>
      <c r="B16" s="34" t="s">
        <v>29</v>
      </c>
      <c r="C16" s="45">
        <f>T7</f>
        <v>2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6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4</v>
      </c>
      <c r="Z16" s="24" t="s">
        <v>30</v>
      </c>
      <c r="AA16" s="23" t="s">
        <v>29</v>
      </c>
      <c r="AB16" s="59">
        <v>2</v>
      </c>
      <c r="AC16" s="59" t="s">
        <v>28</v>
      </c>
      <c r="AD16" s="59">
        <v>5</v>
      </c>
      <c r="AE16" s="24" t="s">
        <v>30</v>
      </c>
      <c r="AF16" s="23" t="s">
        <v>29</v>
      </c>
      <c r="AG16" s="59">
        <v>4</v>
      </c>
      <c r="AH16" s="59" t="s">
        <v>28</v>
      </c>
      <c r="AI16" s="59">
        <v>4</v>
      </c>
      <c r="AJ16" s="24" t="s">
        <v>30</v>
      </c>
      <c r="AK16" s="23" t="s">
        <v>29</v>
      </c>
      <c r="AL16" s="59">
        <v>5</v>
      </c>
      <c r="AM16" s="59" t="s">
        <v>28</v>
      </c>
      <c r="AN16" s="59">
        <v>2</v>
      </c>
      <c r="AO16" s="24" t="s">
        <v>30</v>
      </c>
      <c r="AP16" s="23" t="s">
        <v>29</v>
      </c>
      <c r="AQ16" s="59">
        <v>2</v>
      </c>
      <c r="AR16" s="59" t="s">
        <v>28</v>
      </c>
      <c r="AS16" s="59">
        <v>4</v>
      </c>
      <c r="AT16" s="24" t="s">
        <v>30</v>
      </c>
      <c r="AU16" s="76"/>
      <c r="AV16" s="29"/>
      <c r="AW16" s="30"/>
      <c r="AX16" s="29"/>
      <c r="AY16" s="29"/>
      <c r="AZ16" s="79">
        <f>+AX15-AZ15</f>
        <v>-6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172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0</v>
      </c>
      <c r="N18" s="39" t="s">
        <v>28</v>
      </c>
      <c r="O18" s="39">
        <f>W12</f>
        <v>3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2</v>
      </c>
      <c r="AH18" s="59" t="s">
        <v>28</v>
      </c>
      <c r="AI18" s="59">
        <v>1</v>
      </c>
      <c r="AJ18" s="24"/>
      <c r="AK18" s="23"/>
      <c r="AL18" s="59">
        <v>1</v>
      </c>
      <c r="AM18" s="59" t="s">
        <v>28</v>
      </c>
      <c r="AN18" s="59">
        <v>2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3</v>
      </c>
      <c r="AW18" s="30">
        <f>+AU18+AV18</f>
        <v>19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14</v>
      </c>
      <c r="BA18" s="31">
        <f>+C19+H19+M19+R19+W19+AB19+AG19+AL19+AQ19</f>
        <v>25</v>
      </c>
      <c r="BB18" s="29" t="s">
        <v>31</v>
      </c>
      <c r="BC18" s="30">
        <f>+E19+J19+O19+T19+Y19+AD19+AI19+AN19+AS19</f>
        <v>30</v>
      </c>
      <c r="BD18" s="75">
        <f>IF(BC18=0,"10.000",BA18/(BA18+BC18)*10)</f>
        <v>4.545454545454545</v>
      </c>
      <c r="BE18" s="96">
        <f>RANK(BF18,$BF$6:$BF$30)</f>
        <v>7</v>
      </c>
      <c r="BF18" s="32">
        <f>AW18*1000+AV18*100+AZ19*10+BD18</f>
        <v>19264.545454545456</v>
      </c>
    </row>
    <row r="19" spans="1:58" ht="14.25" customHeight="1" x14ac:dyDescent="0.2">
      <c r="A19" s="129" t="s">
        <v>179</v>
      </c>
      <c r="B19" s="34" t="s">
        <v>29</v>
      </c>
      <c r="C19" s="45">
        <f>Y7</f>
        <v>2</v>
      </c>
      <c r="D19" s="45" t="s">
        <v>28</v>
      </c>
      <c r="E19" s="45">
        <f>W7</f>
        <v>4</v>
      </c>
      <c r="F19" s="45" t="s">
        <v>30</v>
      </c>
      <c r="G19" s="48" t="s">
        <v>29</v>
      </c>
      <c r="H19" s="45">
        <f>Y10</f>
        <v>5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1</v>
      </c>
      <c r="N19" s="45" t="s">
        <v>28</v>
      </c>
      <c r="O19" s="45">
        <f>W13</f>
        <v>6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>
        <v>5</v>
      </c>
      <c r="AH19" s="60" t="s">
        <v>28</v>
      </c>
      <c r="AI19" s="60">
        <v>2</v>
      </c>
      <c r="AJ19" s="35" t="s">
        <v>30</v>
      </c>
      <c r="AK19" s="34" t="s">
        <v>29</v>
      </c>
      <c r="AL19" s="60">
        <v>2</v>
      </c>
      <c r="AM19" s="60" t="s">
        <v>28</v>
      </c>
      <c r="AN19" s="60">
        <v>4</v>
      </c>
      <c r="AO19" s="35" t="s">
        <v>30</v>
      </c>
      <c r="AP19" s="34" t="s">
        <v>29</v>
      </c>
      <c r="AQ19" s="60">
        <v>2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-4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118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2</v>
      </c>
      <c r="I21" s="39" t="s">
        <v>28</v>
      </c>
      <c r="J21" s="39">
        <f>AB9</f>
        <v>1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>
        <v>3</v>
      </c>
      <c r="AH21" s="59" t="s">
        <v>28</v>
      </c>
      <c r="AI21" s="59">
        <v>0</v>
      </c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>
        <v>3</v>
      </c>
      <c r="AR21" s="59" t="s">
        <v>28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4</v>
      </c>
      <c r="AW21" s="30">
        <f>+AU21+AV21</f>
        <v>20</v>
      </c>
      <c r="AX21" s="29">
        <f>+C21+H21+M21+R21+W21+AB21+AG21+AL21+AQ21</f>
        <v>14</v>
      </c>
      <c r="AY21" s="29" t="s">
        <v>31</v>
      </c>
      <c r="AZ21" s="29">
        <f>+E21+J21+O21+T21+Y21+AD21+AI21+AN21+AS21</f>
        <v>10</v>
      </c>
      <c r="BA21" s="31">
        <f>+C22+H22+M22+R22+W22+AB22+AG22+AL22+AQ22</f>
        <v>30</v>
      </c>
      <c r="BB21" s="29" t="s">
        <v>31</v>
      </c>
      <c r="BC21" s="30">
        <f>+E22+J22+O22+T22+Y22+AD22+AI22+AN22+AS22</f>
        <v>23</v>
      </c>
      <c r="BD21" s="75">
        <f>IF(BC21=0,"10.000",BA21/(BA21+BC21)*10)</f>
        <v>5.6603773584905657</v>
      </c>
      <c r="BE21" s="96">
        <f>RANK(BF21,$BF$6:$BF$30)</f>
        <v>3</v>
      </c>
      <c r="BF21" s="32">
        <f>AW21*1000+AV21*100+AZ22*10+BD21</f>
        <v>20445.66037735849</v>
      </c>
    </row>
    <row r="22" spans="1:58" ht="14.25" customHeight="1" x14ac:dyDescent="0.2">
      <c r="A22" s="129"/>
      <c r="B22" s="34" t="s">
        <v>29</v>
      </c>
      <c r="C22" s="45">
        <f>AD7</f>
        <v>2</v>
      </c>
      <c r="D22" s="45" t="s">
        <v>28</v>
      </c>
      <c r="E22" s="45">
        <f>AB7</f>
        <v>4</v>
      </c>
      <c r="F22" s="45" t="s">
        <v>30</v>
      </c>
      <c r="G22" s="48" t="s">
        <v>29</v>
      </c>
      <c r="H22" s="45">
        <f>AD10</f>
        <v>4</v>
      </c>
      <c r="I22" s="45" t="s">
        <v>28</v>
      </c>
      <c r="J22" s="45">
        <f>AB10</f>
        <v>2</v>
      </c>
      <c r="K22" s="45" t="s">
        <v>30</v>
      </c>
      <c r="L22" s="48" t="s">
        <v>29</v>
      </c>
      <c r="M22" s="45">
        <f>AD13</f>
        <v>2</v>
      </c>
      <c r="N22" s="45" t="s">
        <v>28</v>
      </c>
      <c r="O22" s="45">
        <f>AB13</f>
        <v>4</v>
      </c>
      <c r="P22" s="45" t="s">
        <v>30</v>
      </c>
      <c r="Q22" s="48" t="s">
        <v>29</v>
      </c>
      <c r="R22" s="45">
        <f>AD16</f>
        <v>5</v>
      </c>
      <c r="S22" s="45" t="s">
        <v>28</v>
      </c>
      <c r="T22" s="45">
        <f>AB16</f>
        <v>2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6</v>
      </c>
      <c r="AH22" s="59" t="s">
        <v>28</v>
      </c>
      <c r="AI22" s="59">
        <v>0</v>
      </c>
      <c r="AJ22" s="24" t="s">
        <v>30</v>
      </c>
      <c r="AK22" s="23" t="s">
        <v>29</v>
      </c>
      <c r="AL22" s="59">
        <v>3</v>
      </c>
      <c r="AM22" s="59" t="s">
        <v>28</v>
      </c>
      <c r="AN22" s="59">
        <v>5</v>
      </c>
      <c r="AO22" s="24" t="s">
        <v>30</v>
      </c>
      <c r="AP22" s="23" t="s">
        <v>29</v>
      </c>
      <c r="AQ22" s="59">
        <v>6</v>
      </c>
      <c r="AR22" s="59" t="s">
        <v>28</v>
      </c>
      <c r="AS22" s="59">
        <v>2</v>
      </c>
      <c r="AT22" s="24" t="s">
        <v>30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0</v>
      </c>
      <c r="X23" s="24"/>
      <c r="Y23" s="24"/>
      <c r="Z23" s="24"/>
      <c r="AA23" s="52">
        <v>2</v>
      </c>
      <c r="AB23" s="56">
        <v>0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178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3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1</v>
      </c>
      <c r="X24" s="39" t="s">
        <v>28</v>
      </c>
      <c r="Y24" s="39">
        <f>AG18</f>
        <v>2</v>
      </c>
      <c r="Z24" s="39"/>
      <c r="AA24" s="47"/>
      <c r="AB24" s="39">
        <f>AI21</f>
        <v>0</v>
      </c>
      <c r="AC24" s="39" t="s">
        <v>28</v>
      </c>
      <c r="AD24" s="39">
        <f>AG21</f>
        <v>3</v>
      </c>
      <c r="AE24" s="24"/>
      <c r="AF24" s="23"/>
      <c r="AG24" s="24"/>
      <c r="AH24" s="24"/>
      <c r="AI24" s="24"/>
      <c r="AJ24" s="24"/>
      <c r="AK24" s="23"/>
      <c r="AL24" s="59">
        <v>2</v>
      </c>
      <c r="AM24" s="59" t="s">
        <v>28</v>
      </c>
      <c r="AN24" s="59">
        <v>1</v>
      </c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16</v>
      </c>
      <c r="AV24" s="29">
        <f>+C23+H23+M23+R23+W23+AB23+AG23+AL23+AQ23</f>
        <v>2</v>
      </c>
      <c r="AW24" s="30">
        <f>+AU24+AV24</f>
        <v>18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17</v>
      </c>
      <c r="BA24" s="31">
        <f>+C25+H25+M25+R25+W25+AB25+AG25+AL25+AQ25</f>
        <v>15</v>
      </c>
      <c r="BB24" s="29" t="s">
        <v>31</v>
      </c>
      <c r="BC24" s="30">
        <f>+E25+J25+O25+T25+Y25+AD25+AI25+AN25+AS25</f>
        <v>38</v>
      </c>
      <c r="BD24" s="75">
        <f>IF(BC24=0,"10.000",BA24/(BA24+BC24)*10)</f>
        <v>2.8301886792452828</v>
      </c>
      <c r="BE24" s="96">
        <f>RANK(BF24,$BF$6:$BF$30)</f>
        <v>9</v>
      </c>
      <c r="BF24" s="32">
        <f>AW24*1000+AV24*100+AZ25*10+BD24</f>
        <v>18102.830188679247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6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1</v>
      </c>
      <c r="N25" s="45" t="s">
        <v>28</v>
      </c>
      <c r="O25" s="45">
        <f>AG13</f>
        <v>6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2</v>
      </c>
      <c r="X25" s="45" t="s">
        <v>28</v>
      </c>
      <c r="Y25" s="45">
        <f>AG19</f>
        <v>5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6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4</v>
      </c>
      <c r="AM25" s="60" t="s">
        <v>28</v>
      </c>
      <c r="AN25" s="60">
        <v>2</v>
      </c>
      <c r="AO25" s="35" t="s">
        <v>30</v>
      </c>
      <c r="AP25" s="34" t="s">
        <v>29</v>
      </c>
      <c r="AQ25" s="60">
        <v>2</v>
      </c>
      <c r="AR25" s="60" t="s">
        <v>28</v>
      </c>
      <c r="AS25" s="60">
        <v>4</v>
      </c>
      <c r="AT25" s="35" t="s">
        <v>30</v>
      </c>
      <c r="AU25" s="76"/>
      <c r="AV25" s="77"/>
      <c r="AW25" s="78"/>
      <c r="AX25" s="77"/>
      <c r="AY25" s="77"/>
      <c r="AZ25" s="79">
        <f>+AX24-AZ24</f>
        <v>-10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128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1</v>
      </c>
      <c r="S27" s="39" t="s">
        <v>28</v>
      </c>
      <c r="T27" s="39">
        <f>AL15</f>
        <v>2</v>
      </c>
      <c r="U27" s="39"/>
      <c r="V27" s="47"/>
      <c r="W27" s="39">
        <f>AN18</f>
        <v>2</v>
      </c>
      <c r="X27" s="39" t="s">
        <v>28</v>
      </c>
      <c r="Y27" s="39">
        <f>AL18</f>
        <v>1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1</v>
      </c>
      <c r="AH27" s="39" t="s">
        <v>28</v>
      </c>
      <c r="AI27" s="39">
        <f>AL24</f>
        <v>2</v>
      </c>
      <c r="AJ27" s="24"/>
      <c r="AK27" s="23"/>
      <c r="AL27" s="24"/>
      <c r="AM27" s="24"/>
      <c r="AN27" s="24"/>
      <c r="AO27" s="24"/>
      <c r="AP27" s="23"/>
      <c r="AQ27" s="59">
        <v>2</v>
      </c>
      <c r="AR27" s="59" t="s">
        <v>28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4</v>
      </c>
      <c r="AW27" s="30">
        <f>+AU27+AV27</f>
        <v>20</v>
      </c>
      <c r="AX27" s="29">
        <f>+C27+H27+M27+R27+W27+AB27+AG27+AL27+AQ27</f>
        <v>12</v>
      </c>
      <c r="AY27" s="29" t="s">
        <v>31</v>
      </c>
      <c r="AZ27" s="29">
        <f>+E27+J27+O27+T27+Y27+AD27+AI27+AN27+AS27</f>
        <v>12</v>
      </c>
      <c r="BA27" s="31">
        <f>+C28+H28+M28+R28+W28+AB28+AG28+AL28+AQ28</f>
        <v>25</v>
      </c>
      <c r="BB27" s="29" t="s">
        <v>31</v>
      </c>
      <c r="BC27" s="30">
        <f>+E28+J28+O28+T28+Y28+AD28+AI28+AN28+AS28</f>
        <v>28</v>
      </c>
      <c r="BD27" s="75">
        <f>IF(BC27=0,"10.000",BA27/(BA27+BC27)*10)</f>
        <v>4.716981132075472</v>
      </c>
      <c r="BE27" s="96">
        <f>RANK(BF27,$BF$6:$BF$30)</f>
        <v>4</v>
      </c>
      <c r="BF27" s="32">
        <f>AW27*1000+AV27*100+AZ28*10+BD27</f>
        <v>20404.716981132075</v>
      </c>
    </row>
    <row r="28" spans="1:58" ht="14.25" customHeight="1" x14ac:dyDescent="0.2">
      <c r="A28" s="33"/>
      <c r="B28" s="34" t="s">
        <v>29</v>
      </c>
      <c r="C28" s="45">
        <f>AN7</f>
        <v>2</v>
      </c>
      <c r="D28" s="45" t="s">
        <v>28</v>
      </c>
      <c r="E28" s="45">
        <f>AL7</f>
        <v>4</v>
      </c>
      <c r="F28" s="45" t="s">
        <v>30</v>
      </c>
      <c r="G28" s="48" t="s">
        <v>29</v>
      </c>
      <c r="H28" s="45">
        <f>AN10</f>
        <v>2</v>
      </c>
      <c r="I28" s="45" t="s">
        <v>28</v>
      </c>
      <c r="J28" s="45">
        <f>AL10</f>
        <v>5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f>AN16</f>
        <v>2</v>
      </c>
      <c r="S28" s="45" t="s">
        <v>28</v>
      </c>
      <c r="T28" s="45">
        <f>AL16</f>
        <v>5</v>
      </c>
      <c r="U28" s="45" t="s">
        <v>30</v>
      </c>
      <c r="V28" s="48" t="s">
        <v>29</v>
      </c>
      <c r="W28" s="45">
        <f>AN19</f>
        <v>4</v>
      </c>
      <c r="X28" s="45" t="s">
        <v>28</v>
      </c>
      <c r="Y28" s="45">
        <f>AL19</f>
        <v>2</v>
      </c>
      <c r="Z28" s="45" t="s">
        <v>30</v>
      </c>
      <c r="AA28" s="48" t="s">
        <v>29</v>
      </c>
      <c r="AB28" s="45">
        <f>AN22</f>
        <v>5</v>
      </c>
      <c r="AC28" s="45" t="s">
        <v>28</v>
      </c>
      <c r="AD28" s="45">
        <f>AL22</f>
        <v>3</v>
      </c>
      <c r="AE28" s="45" t="s">
        <v>30</v>
      </c>
      <c r="AF28" s="48" t="s">
        <v>29</v>
      </c>
      <c r="AG28" s="45">
        <f>AN25</f>
        <v>2</v>
      </c>
      <c r="AH28" s="45" t="s">
        <v>28</v>
      </c>
      <c r="AI28" s="45">
        <f>AL25</f>
        <v>4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28</v>
      </c>
      <c r="AS28" s="60">
        <v>3</v>
      </c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0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127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2</v>
      </c>
      <c r="S30" s="39" t="s">
        <v>28</v>
      </c>
      <c r="T30" s="39">
        <f>AQ15</f>
        <v>1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3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1</v>
      </c>
      <c r="AM30" s="39" t="s">
        <v>28</v>
      </c>
      <c r="AN30" s="39">
        <f>AQ27</f>
        <v>2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4</v>
      </c>
      <c r="AW30" s="30">
        <f>+AU30+AV30</f>
        <v>20</v>
      </c>
      <c r="AX30" s="29">
        <f>+C30+H30+M30+R30+W30+AB30+AG30+AL30+AQ30</f>
        <v>10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25</v>
      </c>
      <c r="BB30" s="29" t="s">
        <v>31</v>
      </c>
      <c r="BC30" s="30">
        <f>+E31+J31+O31+T31+Y31+AD31+AI31+AN31+AS31</f>
        <v>28</v>
      </c>
      <c r="BD30" s="75">
        <f>IF(BC30=0,"10.000",BA30/(BA30+BC30)*10)</f>
        <v>4.716981132075472</v>
      </c>
      <c r="BE30" s="96">
        <f>RANK(BF30,$BF$6:$BF$30)</f>
        <v>5</v>
      </c>
      <c r="BF30" s="32">
        <f>AW30*1000+AV30*100+AZ31*10+BD30</f>
        <v>20364.716981132075</v>
      </c>
    </row>
    <row r="31" spans="1:58" ht="14.25" customHeight="1" thickBot="1" x14ac:dyDescent="0.2">
      <c r="A31" s="14"/>
      <c r="B31" s="50" t="s">
        <v>29</v>
      </c>
      <c r="C31" s="92">
        <f>AS7</f>
        <v>2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5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1</v>
      </c>
      <c r="N31" s="92" t="s">
        <v>28</v>
      </c>
      <c r="O31" s="92">
        <f>AQ13</f>
        <v>6</v>
      </c>
      <c r="P31" s="92" t="s">
        <v>30</v>
      </c>
      <c r="Q31" s="110" t="s">
        <v>29</v>
      </c>
      <c r="R31" s="92">
        <f>AS16</f>
        <v>4</v>
      </c>
      <c r="S31" s="92" t="s">
        <v>28</v>
      </c>
      <c r="T31" s="92">
        <f>AQ16</f>
        <v>2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2</v>
      </c>
      <c r="Z31" s="92" t="s">
        <v>30</v>
      </c>
      <c r="AA31" s="110" t="s">
        <v>29</v>
      </c>
      <c r="AB31" s="92">
        <f>AS22</f>
        <v>2</v>
      </c>
      <c r="AC31" s="92" t="s">
        <v>28</v>
      </c>
      <c r="AD31" s="92">
        <f>AQ22</f>
        <v>6</v>
      </c>
      <c r="AE31" s="92" t="s">
        <v>30</v>
      </c>
      <c r="AF31" s="110" t="s">
        <v>29</v>
      </c>
      <c r="AG31" s="92">
        <f>AS25</f>
        <v>4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3</v>
      </c>
      <c r="AM31" s="92" t="s">
        <v>28</v>
      </c>
      <c r="AN31" s="92">
        <f>AQ28</f>
        <v>4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-4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dimension ref="A1:BF37"/>
  <sheetViews>
    <sheetView zoomScale="75" workbookViewId="0">
      <selection activeCell="AL30" sqref="AL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124</v>
      </c>
      <c r="B6" s="23"/>
      <c r="C6" s="24"/>
      <c r="D6" s="24"/>
      <c r="E6" s="24"/>
      <c r="F6" s="24"/>
      <c r="G6" s="23"/>
      <c r="H6" s="59">
        <v>3</v>
      </c>
      <c r="I6" s="59" t="s">
        <v>28</v>
      </c>
      <c r="J6" s="59">
        <v>0</v>
      </c>
      <c r="K6" s="25"/>
      <c r="L6" s="23"/>
      <c r="M6" s="59">
        <v>3</v>
      </c>
      <c r="N6" s="59" t="s">
        <v>28</v>
      </c>
      <c r="O6" s="59">
        <v>0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16</v>
      </c>
      <c r="AV6" s="29">
        <f>+C5+H5+M5+R5+W5+AB5+AG5+AL5+AQ5</f>
        <v>7</v>
      </c>
      <c r="AW6" s="30">
        <f>+AU6+AV6</f>
        <v>23</v>
      </c>
      <c r="AX6" s="29">
        <f>+C6+H6+M6+R6+W6+AB6+AG6+AL6+AQ6</f>
        <v>19</v>
      </c>
      <c r="AY6" s="29" t="s">
        <v>31</v>
      </c>
      <c r="AZ6" s="29">
        <f>+E6+J6+O6+T6+Y6+AD6+AI6+AN6+AS6</f>
        <v>5</v>
      </c>
      <c r="BA6" s="31">
        <f>+C7+H7+M7+R7+W7+AB7+AG7+AL7+AQ7</f>
        <v>38</v>
      </c>
      <c r="BB6" s="29" t="s">
        <v>31</v>
      </c>
      <c r="BC6" s="30">
        <f>+E7+J7+O7+T7+Y7+AD7+AI7+AN7+AS7</f>
        <v>13</v>
      </c>
      <c r="BD6" s="75">
        <f>IF(BC6=0,"10.000",BA6/(BA6+BC6)*10)</f>
        <v>7.4509803921568629</v>
      </c>
      <c r="BE6" s="96">
        <f>RANK(BF6,$BF$6:$BF$30)</f>
        <v>2</v>
      </c>
      <c r="BF6" s="32">
        <f>AW6*1000+AV6*100+AZ7*10+BD6</f>
        <v>23847.450980392157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6</v>
      </c>
      <c r="I7" s="60" t="s">
        <v>28</v>
      </c>
      <c r="J7" s="60">
        <v>0</v>
      </c>
      <c r="K7" s="36" t="s">
        <v>30</v>
      </c>
      <c r="L7" s="34" t="s">
        <v>29</v>
      </c>
      <c r="M7" s="60">
        <v>6</v>
      </c>
      <c r="N7" s="60" t="s">
        <v>28</v>
      </c>
      <c r="O7" s="60">
        <v>1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3</v>
      </c>
      <c r="U7" s="36" t="s">
        <v>30</v>
      </c>
      <c r="V7" s="34" t="s">
        <v>29</v>
      </c>
      <c r="W7" s="60">
        <v>6</v>
      </c>
      <c r="X7" s="60" t="s">
        <v>28</v>
      </c>
      <c r="Y7" s="60">
        <v>0</v>
      </c>
      <c r="Z7" s="36" t="s">
        <v>30</v>
      </c>
      <c r="AA7" s="34" t="s">
        <v>29</v>
      </c>
      <c r="AB7" s="60">
        <v>4</v>
      </c>
      <c r="AC7" s="60" t="s">
        <v>28</v>
      </c>
      <c r="AD7" s="60">
        <v>2</v>
      </c>
      <c r="AE7" s="36" t="s">
        <v>30</v>
      </c>
      <c r="AF7" s="34" t="s">
        <v>29</v>
      </c>
      <c r="AG7" s="60">
        <v>6</v>
      </c>
      <c r="AH7" s="60" t="s">
        <v>28</v>
      </c>
      <c r="AI7" s="60">
        <v>0</v>
      </c>
      <c r="AJ7" s="36" t="s">
        <v>30</v>
      </c>
      <c r="AK7" s="34" t="s">
        <v>29</v>
      </c>
      <c r="AL7" s="60">
        <v>4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5</v>
      </c>
      <c r="AT7" s="35" t="s">
        <v>30</v>
      </c>
      <c r="AU7" s="76"/>
      <c r="AV7" s="77"/>
      <c r="AW7" s="78"/>
      <c r="AX7" s="77"/>
      <c r="AY7" s="77"/>
      <c r="AZ7" s="79">
        <f>+AX6-AZ6</f>
        <v>14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0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121</v>
      </c>
      <c r="B9" s="23"/>
      <c r="C9" s="39">
        <f>J6</f>
        <v>0</v>
      </c>
      <c r="D9" s="24" t="s">
        <v>28</v>
      </c>
      <c r="E9" s="39">
        <f>H6</f>
        <v>3</v>
      </c>
      <c r="F9" s="24"/>
      <c r="G9" s="23"/>
      <c r="H9" s="24"/>
      <c r="I9" s="24"/>
      <c r="J9" s="24"/>
      <c r="K9" s="24"/>
      <c r="L9" s="23"/>
      <c r="M9" s="59">
        <v>0</v>
      </c>
      <c r="N9" s="59" t="s">
        <v>28</v>
      </c>
      <c r="O9" s="59">
        <v>3</v>
      </c>
      <c r="P9" s="24"/>
      <c r="Q9" s="23"/>
      <c r="R9" s="59">
        <v>0</v>
      </c>
      <c r="S9" s="59" t="s">
        <v>28</v>
      </c>
      <c r="T9" s="59">
        <v>3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0</v>
      </c>
      <c r="AC9" s="59" t="s">
        <v>28</v>
      </c>
      <c r="AD9" s="59">
        <v>3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16</v>
      </c>
      <c r="AV9" s="29">
        <f>+C8+H8+M8+R8+W8+AB8+AG8+AL8+AQ8</f>
        <v>2</v>
      </c>
      <c r="AW9" s="30">
        <f>+AU9+AV9</f>
        <v>18</v>
      </c>
      <c r="AX9" s="29">
        <f>+C9+H9+M9+R9+W9+AB9+AG9+AL9+AQ9</f>
        <v>6</v>
      </c>
      <c r="AY9" s="29" t="s">
        <v>31</v>
      </c>
      <c r="AZ9" s="29">
        <f>+E9+J9+O9+T9+Y9+AD9+AI9+AN9+AS9</f>
        <v>18</v>
      </c>
      <c r="BA9" s="31">
        <f>+C10+H10+M10+R10+W10+AB10+AG10+AL10+AQ10</f>
        <v>15</v>
      </c>
      <c r="BB9" s="29" t="s">
        <v>31</v>
      </c>
      <c r="BC9" s="30">
        <f>+E10+J10+O10+T10+Y10+AD10+AI10+AN10+AS10</f>
        <v>36</v>
      </c>
      <c r="BD9" s="75">
        <f>IF(BC9=0,"10.000",BA9/(BA9+BC9)*10)</f>
        <v>2.9411764705882355</v>
      </c>
      <c r="BE9" s="96">
        <f>RANK(BF9,$BF$6:$BF$30)</f>
        <v>8</v>
      </c>
      <c r="BF9" s="32">
        <f>AW9*1000+AV9*100+AZ10*10+BD9</f>
        <v>18082.941176470587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6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0</v>
      </c>
      <c r="N10" s="59" t="s">
        <v>28</v>
      </c>
      <c r="O10" s="59">
        <v>6</v>
      </c>
      <c r="P10" s="24" t="s">
        <v>30</v>
      </c>
      <c r="Q10" s="23" t="s">
        <v>29</v>
      </c>
      <c r="R10" s="59">
        <v>1</v>
      </c>
      <c r="S10" s="59" t="s">
        <v>28</v>
      </c>
      <c r="T10" s="59">
        <v>6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>
        <v>1</v>
      </c>
      <c r="AC10" s="59" t="s">
        <v>28</v>
      </c>
      <c r="AD10" s="59">
        <v>6</v>
      </c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2</v>
      </c>
      <c r="AM10" s="59" t="s">
        <v>28</v>
      </c>
      <c r="AN10" s="59">
        <v>4</v>
      </c>
      <c r="AO10" s="24" t="s">
        <v>30</v>
      </c>
      <c r="AP10" s="23" t="s">
        <v>29</v>
      </c>
      <c r="AQ10" s="59">
        <v>2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-12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130</v>
      </c>
      <c r="B12" s="23"/>
      <c r="C12" s="39">
        <f>O6</f>
        <v>0</v>
      </c>
      <c r="D12" s="24" t="s">
        <v>28</v>
      </c>
      <c r="E12" s="39">
        <f>M6</f>
        <v>3</v>
      </c>
      <c r="F12" s="24"/>
      <c r="G12" s="23"/>
      <c r="H12" s="39">
        <f>O9</f>
        <v>3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3</v>
      </c>
      <c r="S12" s="59" t="s">
        <v>28</v>
      </c>
      <c r="T12" s="59">
        <v>0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3</v>
      </c>
      <c r="AH12" s="59" t="s">
        <v>28</v>
      </c>
      <c r="AI12" s="59">
        <v>0</v>
      </c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16</v>
      </c>
      <c r="AV12" s="29">
        <f>+C11+H11+M11+R11+W11+AB11+AG11+AL11+AQ11</f>
        <v>7</v>
      </c>
      <c r="AW12" s="30">
        <f>+AU12+AV12</f>
        <v>23</v>
      </c>
      <c r="AX12" s="29">
        <f>+C12+H12+M12+R12+W12+AB12+AG12+AL12+AQ12</f>
        <v>20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41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7.8846153846153841</v>
      </c>
      <c r="BE12" s="96">
        <f>RANK(BF12,$BF$6:$BF$30)</f>
        <v>1</v>
      </c>
      <c r="BF12" s="32">
        <f>AW12*1000+AV12*100+AZ13*10+BD12</f>
        <v>23867.884615384617</v>
      </c>
    </row>
    <row r="13" spans="1:58" ht="14.25" customHeight="1" x14ac:dyDescent="0.2">
      <c r="A13" s="33"/>
      <c r="B13" s="34" t="s">
        <v>29</v>
      </c>
      <c r="C13" s="45">
        <f>O7</f>
        <v>1</v>
      </c>
      <c r="D13" s="35" t="s">
        <v>28</v>
      </c>
      <c r="E13" s="45">
        <f>M7</f>
        <v>6</v>
      </c>
      <c r="F13" s="35" t="s">
        <v>30</v>
      </c>
      <c r="G13" s="34" t="s">
        <v>29</v>
      </c>
      <c r="H13" s="45">
        <f>O10</f>
        <v>6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6</v>
      </c>
      <c r="S13" s="60" t="s">
        <v>28</v>
      </c>
      <c r="T13" s="60">
        <v>1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>
        <v>6</v>
      </c>
      <c r="AH13" s="60" t="s">
        <v>28</v>
      </c>
      <c r="AI13" s="60">
        <v>0</v>
      </c>
      <c r="AJ13" s="35" t="s">
        <v>30</v>
      </c>
      <c r="AK13" s="34" t="s">
        <v>29</v>
      </c>
      <c r="AL13" s="60">
        <v>6</v>
      </c>
      <c r="AM13" s="60" t="s">
        <v>28</v>
      </c>
      <c r="AN13" s="60">
        <v>1</v>
      </c>
      <c r="AO13" s="35" t="s">
        <v>30</v>
      </c>
      <c r="AP13" s="34" t="s">
        <v>29</v>
      </c>
      <c r="AQ13" s="60">
        <v>6</v>
      </c>
      <c r="AR13" s="60" t="s">
        <v>28</v>
      </c>
      <c r="AS13" s="60">
        <v>1</v>
      </c>
      <c r="AT13" s="35" t="s">
        <v>30</v>
      </c>
      <c r="AU13" s="76"/>
      <c r="AV13" s="77"/>
      <c r="AW13" s="78"/>
      <c r="AX13" s="77"/>
      <c r="AY13" s="77"/>
      <c r="AZ13" s="79">
        <f>+AX12-AZ12</f>
        <v>16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158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3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3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>
        <v>2</v>
      </c>
      <c r="AR15" s="59" t="s">
        <v>28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4</v>
      </c>
      <c r="AW15" s="30">
        <f>+AU15+AV15</f>
        <v>20</v>
      </c>
      <c r="AX15" s="29">
        <f>+C15+H15+M15+R15+W15+AB15+AG15+AL15+AQ15</f>
        <v>12</v>
      </c>
      <c r="AY15" s="29" t="s">
        <v>31</v>
      </c>
      <c r="AZ15" s="29">
        <f>+E15+J15+O15+T15+Y15+AD15+AI15+AN15+AS15</f>
        <v>12</v>
      </c>
      <c r="BA15" s="31">
        <f>+C16+H16+M16+R16+W16+AB16+AG16+AL16+AQ16</f>
        <v>27</v>
      </c>
      <c r="BB15" s="29" t="s">
        <v>31</v>
      </c>
      <c r="BC15" s="30">
        <f>+E16+J16+O16+T16+Y16+AD16+AI16+AN16+AS16</f>
        <v>27</v>
      </c>
      <c r="BD15" s="75">
        <f>IF(BC15=0,"10.000",BA15/(BA15+BC15)*10)</f>
        <v>5</v>
      </c>
      <c r="BE15" s="96">
        <f>RANK(BF15,$BF$6:$BF$30)</f>
        <v>5</v>
      </c>
      <c r="BF15" s="32">
        <f>AW15*1000+AV15*100+AZ16*10+BD15</f>
        <v>20405</v>
      </c>
    </row>
    <row r="16" spans="1:58" ht="14.25" customHeight="1" x14ac:dyDescent="0.2">
      <c r="A16" s="5"/>
      <c r="B16" s="34" t="s">
        <v>29</v>
      </c>
      <c r="C16" s="45">
        <f>T7</f>
        <v>3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6</v>
      </c>
      <c r="I16" s="45" t="s">
        <v>28</v>
      </c>
      <c r="J16" s="45">
        <f>R10</f>
        <v>1</v>
      </c>
      <c r="K16" s="35" t="s">
        <v>30</v>
      </c>
      <c r="L16" s="34" t="s">
        <v>29</v>
      </c>
      <c r="M16" s="45">
        <f>T13</f>
        <v>1</v>
      </c>
      <c r="N16" s="45" t="s">
        <v>28</v>
      </c>
      <c r="O16" s="45">
        <f>R13</f>
        <v>6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3</v>
      </c>
      <c r="X16" s="59" t="s">
        <v>28</v>
      </c>
      <c r="Y16" s="59">
        <v>4</v>
      </c>
      <c r="Z16" s="24" t="s">
        <v>30</v>
      </c>
      <c r="AA16" s="23" t="s">
        <v>29</v>
      </c>
      <c r="AB16" s="59">
        <v>2</v>
      </c>
      <c r="AC16" s="59" t="s">
        <v>28</v>
      </c>
      <c r="AD16" s="59">
        <v>5</v>
      </c>
      <c r="AE16" s="24" t="s">
        <v>30</v>
      </c>
      <c r="AF16" s="23" t="s">
        <v>29</v>
      </c>
      <c r="AG16" s="59">
        <v>4</v>
      </c>
      <c r="AH16" s="59" t="s">
        <v>28</v>
      </c>
      <c r="AI16" s="59">
        <v>2</v>
      </c>
      <c r="AJ16" s="24" t="s">
        <v>30</v>
      </c>
      <c r="AK16" s="23" t="s">
        <v>29</v>
      </c>
      <c r="AL16" s="59">
        <v>4</v>
      </c>
      <c r="AM16" s="59" t="s">
        <v>28</v>
      </c>
      <c r="AN16" s="59">
        <v>3</v>
      </c>
      <c r="AO16" s="24" t="s">
        <v>30</v>
      </c>
      <c r="AP16" s="23" t="s">
        <v>29</v>
      </c>
      <c r="AQ16" s="59">
        <v>4</v>
      </c>
      <c r="AR16" s="59" t="s">
        <v>28</v>
      </c>
      <c r="AS16" s="59">
        <v>2</v>
      </c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131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3</v>
      </c>
      <c r="AH18" s="59" t="s">
        <v>28</v>
      </c>
      <c r="AI18" s="59">
        <v>0</v>
      </c>
      <c r="AJ18" s="24"/>
      <c r="AK18" s="23"/>
      <c r="AL18" s="59">
        <v>1</v>
      </c>
      <c r="AM18" s="59" t="s">
        <v>28</v>
      </c>
      <c r="AN18" s="59">
        <v>2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2</v>
      </c>
      <c r="AW18" s="30">
        <f>+AU18+AV18</f>
        <v>18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14</v>
      </c>
      <c r="BA18" s="31">
        <f>+C19+H19+M19+R19+W19+AB19+AG19+AL19+AQ19</f>
        <v>21</v>
      </c>
      <c r="BB18" s="29" t="s">
        <v>31</v>
      </c>
      <c r="BC18" s="30">
        <f>+E19+J19+O19+T19+Y19+AD19+AI19+AN19+AS19</f>
        <v>31</v>
      </c>
      <c r="BD18" s="75">
        <f>IF(BC18=0,"10.000",BA18/(BA18+BC18)*10)</f>
        <v>4.0384615384615383</v>
      </c>
      <c r="BE18" s="96">
        <f>RANK(BF18,$BF$6:$BF$30)</f>
        <v>7</v>
      </c>
      <c r="BF18" s="32">
        <f>AW18*1000+AV18*100+AZ19*10+BD18</f>
        <v>18164.038461538461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6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3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2</v>
      </c>
      <c r="AC19" s="60" t="s">
        <v>28</v>
      </c>
      <c r="AD19" s="60">
        <v>4</v>
      </c>
      <c r="AE19" s="35" t="s">
        <v>30</v>
      </c>
      <c r="AF19" s="34" t="s">
        <v>29</v>
      </c>
      <c r="AG19" s="60">
        <v>6</v>
      </c>
      <c r="AH19" s="60" t="s">
        <v>28</v>
      </c>
      <c r="AI19" s="60">
        <v>2</v>
      </c>
      <c r="AJ19" s="35" t="s">
        <v>30</v>
      </c>
      <c r="AK19" s="34" t="s">
        <v>29</v>
      </c>
      <c r="AL19" s="60">
        <v>3</v>
      </c>
      <c r="AM19" s="60" t="s">
        <v>28</v>
      </c>
      <c r="AN19" s="60">
        <v>4</v>
      </c>
      <c r="AO19" s="35" t="s">
        <v>30</v>
      </c>
      <c r="AP19" s="34" t="s">
        <v>29</v>
      </c>
      <c r="AQ19" s="60">
        <v>2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-4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126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3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>
        <v>3</v>
      </c>
      <c r="AH21" s="59" t="s">
        <v>28</v>
      </c>
      <c r="AI21" s="59">
        <v>0</v>
      </c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>
        <v>0</v>
      </c>
      <c r="AR21" s="59" t="s">
        <v>28</v>
      </c>
      <c r="AS21" s="59">
        <v>3</v>
      </c>
      <c r="AT21" s="24"/>
      <c r="AU21" s="74">
        <f>+B20+G20+L20+Q20+V20+AA20+AF20+AK20+AP20</f>
        <v>16</v>
      </c>
      <c r="AV21" s="29">
        <f>+C20+H20+M20+R20+W20+AB20+AG20+AL20+AQ20</f>
        <v>4</v>
      </c>
      <c r="AW21" s="30">
        <f>+AU21+AV21</f>
        <v>20</v>
      </c>
      <c r="AX21" s="29">
        <f>+C21+H21+M21+R21+W21+AB21+AG21+AL21+AQ21</f>
        <v>12</v>
      </c>
      <c r="AY21" s="29" t="s">
        <v>31</v>
      </c>
      <c r="AZ21" s="29">
        <f>+E21+J21+O21+T21+Y21+AD21+AI21+AN21+AS21</f>
        <v>12</v>
      </c>
      <c r="BA21" s="31">
        <f>+C22+H22+M22+R22+W22+AB22+AG22+AL22+AQ22</f>
        <v>26</v>
      </c>
      <c r="BB21" s="29" t="s">
        <v>31</v>
      </c>
      <c r="BC21" s="30">
        <f>+E22+J22+O22+T22+Y22+AD22+AI22+AN22+AS22</f>
        <v>26</v>
      </c>
      <c r="BD21" s="75">
        <f>IF(BC21=0,"10.000",BA21/(BA21+BC21)*10)</f>
        <v>5</v>
      </c>
      <c r="BE21" s="96">
        <f>RANK(BF21,$BF$6:$BF$30)</f>
        <v>5</v>
      </c>
      <c r="BF21" s="32">
        <f>AW21*1000+AV21*100+AZ22*10+BD21</f>
        <v>20405</v>
      </c>
    </row>
    <row r="22" spans="1:58" ht="14.25" customHeight="1" x14ac:dyDescent="0.2">
      <c r="A22" s="5"/>
      <c r="B22" s="34" t="s">
        <v>29</v>
      </c>
      <c r="C22" s="45">
        <f>AD7</f>
        <v>2</v>
      </c>
      <c r="D22" s="45" t="s">
        <v>28</v>
      </c>
      <c r="E22" s="45">
        <f>AB7</f>
        <v>4</v>
      </c>
      <c r="F22" s="45" t="s">
        <v>30</v>
      </c>
      <c r="G22" s="48" t="s">
        <v>29</v>
      </c>
      <c r="H22" s="45">
        <f>AD10</f>
        <v>6</v>
      </c>
      <c r="I22" s="45" t="s">
        <v>28</v>
      </c>
      <c r="J22" s="45">
        <f>AB10</f>
        <v>1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5</v>
      </c>
      <c r="S22" s="45" t="s">
        <v>28</v>
      </c>
      <c r="T22" s="45">
        <f>AB16</f>
        <v>2</v>
      </c>
      <c r="U22" s="45" t="s">
        <v>30</v>
      </c>
      <c r="V22" s="48" t="s">
        <v>29</v>
      </c>
      <c r="W22" s="45">
        <f>AD19</f>
        <v>4</v>
      </c>
      <c r="X22" s="45" t="s">
        <v>28</v>
      </c>
      <c r="Y22" s="45">
        <f>AB19</f>
        <v>2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6</v>
      </c>
      <c r="AH22" s="59" t="s">
        <v>28</v>
      </c>
      <c r="AI22" s="59">
        <v>1</v>
      </c>
      <c r="AJ22" s="24" t="s">
        <v>30</v>
      </c>
      <c r="AK22" s="23" t="s">
        <v>29</v>
      </c>
      <c r="AL22" s="59">
        <v>2</v>
      </c>
      <c r="AM22" s="59" t="s">
        <v>28</v>
      </c>
      <c r="AN22" s="59">
        <v>4</v>
      </c>
      <c r="AO22" s="24" t="s">
        <v>30</v>
      </c>
      <c r="AP22" s="23" t="s">
        <v>29</v>
      </c>
      <c r="AQ22" s="59">
        <v>1</v>
      </c>
      <c r="AR22" s="59" t="s">
        <v>28</v>
      </c>
      <c r="AS22" s="59">
        <v>6</v>
      </c>
      <c r="AT22" s="24" t="s">
        <v>30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0</v>
      </c>
      <c r="X23" s="24"/>
      <c r="Y23" s="24"/>
      <c r="Z23" s="24"/>
      <c r="AA23" s="52">
        <v>2</v>
      </c>
      <c r="AB23" s="56">
        <v>0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125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3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0</v>
      </c>
      <c r="X24" s="39" t="s">
        <v>28</v>
      </c>
      <c r="Y24" s="39">
        <f>AG18</f>
        <v>3</v>
      </c>
      <c r="Z24" s="39"/>
      <c r="AA24" s="47"/>
      <c r="AB24" s="39">
        <f>AI21</f>
        <v>0</v>
      </c>
      <c r="AC24" s="39" t="s">
        <v>28</v>
      </c>
      <c r="AD24" s="39">
        <f>AG21</f>
        <v>3</v>
      </c>
      <c r="AE24" s="24"/>
      <c r="AF24" s="23"/>
      <c r="AG24" s="24"/>
      <c r="AH24" s="24"/>
      <c r="AI24" s="24"/>
      <c r="AJ24" s="24"/>
      <c r="AK24" s="23"/>
      <c r="AL24" s="59">
        <v>1</v>
      </c>
      <c r="AM24" s="59" t="s">
        <v>28</v>
      </c>
      <c r="AN24" s="59">
        <v>2</v>
      </c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16</v>
      </c>
      <c r="AV24" s="29">
        <f>+C23+H23+M23+R23+W23+AB23+AG23+AL23+AQ23</f>
        <v>0</v>
      </c>
      <c r="AW24" s="30">
        <f>+AU24+AV24</f>
        <v>16</v>
      </c>
      <c r="AX24" s="29">
        <f>+C24+H24+M24+R24+W24+AB24+AG24+AL24+AQ24</f>
        <v>4</v>
      </c>
      <c r="AY24" s="29" t="s">
        <v>31</v>
      </c>
      <c r="AZ24" s="29">
        <f>+E24+J24+O24+T24+Y24+AD24+AI24+AN24+AS24</f>
        <v>20</v>
      </c>
      <c r="BA24" s="31">
        <f>+C25+H25+M25+R25+W25+AB25+AG25+AL25+AQ25</f>
        <v>11</v>
      </c>
      <c r="BB24" s="29" t="s">
        <v>31</v>
      </c>
      <c r="BC24" s="30">
        <f>+E25+J25+O25+T25+Y25+AD25+AI25+AN25+AS25</f>
        <v>43</v>
      </c>
      <c r="BD24" s="75">
        <f>IF(BC24=0,"10.000",BA24/(BA24+BC24)*10)</f>
        <v>2.0370370370370368</v>
      </c>
      <c r="BE24" s="96">
        <f>RANK(BF24,$BF$6:$BF$30)</f>
        <v>9</v>
      </c>
      <c r="BF24" s="32">
        <f>AW24*1000+AV24*100+AZ25*10+BD24</f>
        <v>15842.037037037036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6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6</v>
      </c>
      <c r="P25" s="45" t="s">
        <v>30</v>
      </c>
      <c r="Q25" s="48" t="s">
        <v>29</v>
      </c>
      <c r="R25" s="45">
        <f>AI16</f>
        <v>2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2</v>
      </c>
      <c r="X25" s="45" t="s">
        <v>28</v>
      </c>
      <c r="Y25" s="45">
        <f>AG19</f>
        <v>6</v>
      </c>
      <c r="Z25" s="45" t="s">
        <v>30</v>
      </c>
      <c r="AA25" s="48" t="s">
        <v>29</v>
      </c>
      <c r="AB25" s="45">
        <f>AI22</f>
        <v>1</v>
      </c>
      <c r="AC25" s="45" t="s">
        <v>28</v>
      </c>
      <c r="AD25" s="45">
        <f>AG22</f>
        <v>6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2</v>
      </c>
      <c r="AM25" s="60" t="s">
        <v>28</v>
      </c>
      <c r="AN25" s="60">
        <v>5</v>
      </c>
      <c r="AO25" s="35" t="s">
        <v>30</v>
      </c>
      <c r="AP25" s="34" t="s">
        <v>29</v>
      </c>
      <c r="AQ25" s="60">
        <v>2</v>
      </c>
      <c r="AR25" s="60" t="s">
        <v>28</v>
      </c>
      <c r="AS25" s="60">
        <v>5</v>
      </c>
      <c r="AT25" s="35" t="s">
        <v>30</v>
      </c>
      <c r="AU25" s="76"/>
      <c r="AV25" s="77"/>
      <c r="AW25" s="78"/>
      <c r="AX25" s="77"/>
      <c r="AY25" s="77"/>
      <c r="AZ25" s="79">
        <f>+AX24-AZ24</f>
        <v>-16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133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0</v>
      </c>
      <c r="N27" s="39" t="s">
        <v>28</v>
      </c>
      <c r="O27" s="39">
        <f>AL12</f>
        <v>3</v>
      </c>
      <c r="P27" s="39"/>
      <c r="Q27" s="47"/>
      <c r="R27" s="39">
        <f>AN15</f>
        <v>1</v>
      </c>
      <c r="S27" s="39" t="s">
        <v>28</v>
      </c>
      <c r="T27" s="39">
        <f>AL15</f>
        <v>2</v>
      </c>
      <c r="U27" s="39"/>
      <c r="V27" s="47"/>
      <c r="W27" s="39">
        <f>AN18</f>
        <v>2</v>
      </c>
      <c r="X27" s="39" t="s">
        <v>28</v>
      </c>
      <c r="Y27" s="39">
        <f>AL18</f>
        <v>1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2</v>
      </c>
      <c r="AH27" s="39" t="s">
        <v>28</v>
      </c>
      <c r="AI27" s="39">
        <f>AL24</f>
        <v>1</v>
      </c>
      <c r="AJ27" s="24"/>
      <c r="AK27" s="23"/>
      <c r="AL27" s="24"/>
      <c r="AM27" s="24"/>
      <c r="AN27" s="24"/>
      <c r="AO27" s="24"/>
      <c r="AP27" s="23"/>
      <c r="AQ27" s="59">
        <v>2</v>
      </c>
      <c r="AR27" s="59" t="s">
        <v>28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5</v>
      </c>
      <c r="AW27" s="30">
        <f>+AU27+AV27</f>
        <v>21</v>
      </c>
      <c r="AX27" s="29">
        <f>+C27+H27+M27+R27+W27+AB27+AG27+AL27+AQ27</f>
        <v>12</v>
      </c>
      <c r="AY27" s="29" t="s">
        <v>31</v>
      </c>
      <c r="AZ27" s="29">
        <f>+E27+J27+O27+T27+Y27+AD27+AI27+AN27+AS27</f>
        <v>12</v>
      </c>
      <c r="BA27" s="31">
        <f>+C28+H28+M28+R28+W28+AB28+AG28+AL28+AQ28</f>
        <v>28</v>
      </c>
      <c r="BB27" s="29" t="s">
        <v>31</v>
      </c>
      <c r="BC27" s="30">
        <f>+E28+J28+O28+T28+Y28+AD28+AI28+AN28+AS28</f>
        <v>26</v>
      </c>
      <c r="BD27" s="75">
        <f>IF(BC27=0,"10.000",BA27/(BA27+BC27)*10)</f>
        <v>5.1851851851851851</v>
      </c>
      <c r="BE27" s="96">
        <f>RANK(BF27,$BF$6:$BF$30)</f>
        <v>4</v>
      </c>
      <c r="BF27" s="32">
        <f>AW27*1000+AV27*100+AZ28*10+BD27</f>
        <v>21505.185185185186</v>
      </c>
    </row>
    <row r="28" spans="1:58" ht="14.25" customHeight="1" x14ac:dyDescent="0.2">
      <c r="A28" s="33"/>
      <c r="B28" s="34" t="s">
        <v>29</v>
      </c>
      <c r="C28" s="45">
        <f>AN7</f>
        <v>2</v>
      </c>
      <c r="D28" s="45" t="s">
        <v>28</v>
      </c>
      <c r="E28" s="45">
        <f>AL7</f>
        <v>4</v>
      </c>
      <c r="F28" s="45" t="s">
        <v>30</v>
      </c>
      <c r="G28" s="48" t="s">
        <v>29</v>
      </c>
      <c r="H28" s="45">
        <f>AN10</f>
        <v>4</v>
      </c>
      <c r="I28" s="45" t="s">
        <v>28</v>
      </c>
      <c r="J28" s="45">
        <f>AL10</f>
        <v>2</v>
      </c>
      <c r="K28" s="45" t="s">
        <v>30</v>
      </c>
      <c r="L28" s="48" t="s">
        <v>29</v>
      </c>
      <c r="M28" s="45">
        <f>AN13</f>
        <v>1</v>
      </c>
      <c r="N28" s="45" t="s">
        <v>28</v>
      </c>
      <c r="O28" s="45">
        <f>AL13</f>
        <v>6</v>
      </c>
      <c r="P28" s="45" t="s">
        <v>30</v>
      </c>
      <c r="Q28" s="48" t="s">
        <v>29</v>
      </c>
      <c r="R28" s="45">
        <f>AN16</f>
        <v>3</v>
      </c>
      <c r="S28" s="45" t="s">
        <v>28</v>
      </c>
      <c r="T28" s="45">
        <f>AL16</f>
        <v>4</v>
      </c>
      <c r="U28" s="45" t="s">
        <v>30</v>
      </c>
      <c r="V28" s="48" t="s">
        <v>29</v>
      </c>
      <c r="W28" s="45">
        <f>AN19</f>
        <v>4</v>
      </c>
      <c r="X28" s="45" t="s">
        <v>28</v>
      </c>
      <c r="Y28" s="45">
        <f>AL19</f>
        <v>3</v>
      </c>
      <c r="Z28" s="45" t="s">
        <v>30</v>
      </c>
      <c r="AA28" s="48" t="s">
        <v>29</v>
      </c>
      <c r="AB28" s="45">
        <f>AN22</f>
        <v>4</v>
      </c>
      <c r="AC28" s="45" t="s">
        <v>28</v>
      </c>
      <c r="AD28" s="45">
        <f>AL22</f>
        <v>2</v>
      </c>
      <c r="AE28" s="45" t="s">
        <v>30</v>
      </c>
      <c r="AF28" s="48" t="s">
        <v>29</v>
      </c>
      <c r="AG28" s="45">
        <f>AN25</f>
        <v>5</v>
      </c>
      <c r="AH28" s="45" t="s">
        <v>28</v>
      </c>
      <c r="AI28" s="45">
        <f>AL25</f>
        <v>2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28</v>
      </c>
      <c r="AS28" s="60">
        <v>3</v>
      </c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2</v>
      </c>
      <c r="R29" s="56">
        <v>0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134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1</v>
      </c>
      <c r="S30" s="39" t="s">
        <v>28</v>
      </c>
      <c r="T30" s="39">
        <f>AQ15</f>
        <v>2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3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1</v>
      </c>
      <c r="AM30" s="39" t="s">
        <v>28</v>
      </c>
      <c r="AN30" s="39">
        <f>AQ27</f>
        <v>2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5</v>
      </c>
      <c r="AW30" s="30">
        <f>+AU30+AV30</f>
        <v>21</v>
      </c>
      <c r="AX30" s="29">
        <f>+C30+H30+M30+R30+W30+AB30+AG30+AL30+AQ30</f>
        <v>13</v>
      </c>
      <c r="AY30" s="29" t="s">
        <v>31</v>
      </c>
      <c r="AZ30" s="29">
        <f>+E30+J30+O30+T30+Y30+AD30+AI30+AN30+AS30</f>
        <v>11</v>
      </c>
      <c r="BA30" s="31">
        <f>+C31+H31+M31+R31+W31+AB31+AG31+AL31+AQ31</f>
        <v>30</v>
      </c>
      <c r="BB30" s="29" t="s">
        <v>31</v>
      </c>
      <c r="BC30" s="30">
        <f>+E31+J31+O31+T31+Y31+AD31+AI31+AN31+AS31</f>
        <v>24</v>
      </c>
      <c r="BD30" s="75">
        <f>IF(BC30=0,"10.000",BA30/(BA30+BC30)*10)</f>
        <v>5.5555555555555554</v>
      </c>
      <c r="BE30" s="96">
        <f>RANK(BF30,$BF$6:$BF$30)</f>
        <v>3</v>
      </c>
      <c r="BF30" s="32">
        <f>AW30*1000+AV30*100+AZ31*10+BD30</f>
        <v>21525.555555555555</v>
      </c>
    </row>
    <row r="31" spans="1:58" ht="14.25" customHeight="1" thickBot="1" x14ac:dyDescent="0.2">
      <c r="A31" s="14"/>
      <c r="B31" s="50" t="s">
        <v>29</v>
      </c>
      <c r="C31" s="92">
        <f>AS7</f>
        <v>5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1</v>
      </c>
      <c r="N31" s="92" t="s">
        <v>28</v>
      </c>
      <c r="O31" s="92">
        <f>AQ13</f>
        <v>6</v>
      </c>
      <c r="P31" s="92" t="s">
        <v>30</v>
      </c>
      <c r="Q31" s="110" t="s">
        <v>29</v>
      </c>
      <c r="R31" s="92">
        <f>AS16</f>
        <v>2</v>
      </c>
      <c r="S31" s="92" t="s">
        <v>28</v>
      </c>
      <c r="T31" s="92">
        <f>AQ16</f>
        <v>4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2</v>
      </c>
      <c r="Z31" s="92" t="s">
        <v>30</v>
      </c>
      <c r="AA31" s="110" t="s">
        <v>29</v>
      </c>
      <c r="AB31" s="92">
        <f>AS22</f>
        <v>6</v>
      </c>
      <c r="AC31" s="92" t="s">
        <v>28</v>
      </c>
      <c r="AD31" s="92">
        <f>AQ22</f>
        <v>1</v>
      </c>
      <c r="AE31" s="92" t="s">
        <v>30</v>
      </c>
      <c r="AF31" s="110" t="s">
        <v>29</v>
      </c>
      <c r="AG31" s="92">
        <f>AS25</f>
        <v>5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3</v>
      </c>
      <c r="AM31" s="92" t="s">
        <v>28</v>
      </c>
      <c r="AN31" s="92">
        <f>AQ28</f>
        <v>5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2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dimension ref="A1:BF37"/>
  <sheetViews>
    <sheetView zoomScale="75" workbookViewId="0">
      <selection activeCell="BI27" sqref="BI27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0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129</v>
      </c>
      <c r="B6" s="23"/>
      <c r="C6" s="24"/>
      <c r="D6" s="24"/>
      <c r="E6" s="24"/>
      <c r="F6" s="24"/>
      <c r="G6" s="23"/>
      <c r="H6" s="59">
        <v>1</v>
      </c>
      <c r="I6" s="59" t="s">
        <v>28</v>
      </c>
      <c r="J6" s="59">
        <v>2</v>
      </c>
      <c r="K6" s="25"/>
      <c r="L6" s="23"/>
      <c r="M6" s="59">
        <v>3</v>
      </c>
      <c r="N6" s="59" t="s">
        <v>28</v>
      </c>
      <c r="O6" s="59">
        <v>0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1</v>
      </c>
      <c r="AH6" s="59" t="s">
        <v>28</v>
      </c>
      <c r="AI6" s="59">
        <v>2</v>
      </c>
      <c r="AJ6" s="25"/>
      <c r="AK6" s="23"/>
      <c r="AL6" s="59">
        <v>3</v>
      </c>
      <c r="AM6" s="59" t="s">
        <v>28</v>
      </c>
      <c r="AN6" s="59">
        <v>0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16</v>
      </c>
      <c r="AV6" s="29">
        <f>+C5+H5+M5+R5+W5+AB5+AG5+AL5+AQ5</f>
        <v>6</v>
      </c>
      <c r="AW6" s="30">
        <f>+AU6+AV6</f>
        <v>22</v>
      </c>
      <c r="AX6" s="29">
        <f>+C6+H6+M6+R6+W6+AB6+AG6+AL6+AQ6</f>
        <v>17</v>
      </c>
      <c r="AY6" s="29" t="s">
        <v>31</v>
      </c>
      <c r="AZ6" s="29">
        <f>+E6+J6+O6+T6+Y6+AD6+AI6+AN6+AS6</f>
        <v>7</v>
      </c>
      <c r="BA6" s="31">
        <f>+C7+H7+M7+R7+W7+AB7+AG7+AL7+AQ7</f>
        <v>38</v>
      </c>
      <c r="BB6" s="29" t="s">
        <v>31</v>
      </c>
      <c r="BC6" s="30">
        <f>+E7+J7+O7+T7+Y7+AD7+AI7+AN7+AS7</f>
        <v>17</v>
      </c>
      <c r="BD6" s="75">
        <f>IF(BC6=0,"10.000",BA6/(BA6+BC6)*10)</f>
        <v>6.9090909090909092</v>
      </c>
      <c r="BE6" s="96">
        <f>RANK(BF6,$BF$6:$BF$30)</f>
        <v>2</v>
      </c>
      <c r="BF6" s="32">
        <f>AW6*1000+AV6*100+AZ7*10+BD6</f>
        <v>22706.909090909092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28</v>
      </c>
      <c r="J7" s="60">
        <v>4</v>
      </c>
      <c r="K7" s="36" t="s">
        <v>30</v>
      </c>
      <c r="L7" s="34" t="s">
        <v>29</v>
      </c>
      <c r="M7" s="60">
        <v>6</v>
      </c>
      <c r="N7" s="60" t="s">
        <v>28</v>
      </c>
      <c r="O7" s="60">
        <v>1</v>
      </c>
      <c r="P7" s="36" t="s">
        <v>30</v>
      </c>
      <c r="Q7" s="34" t="s">
        <v>29</v>
      </c>
      <c r="R7" s="60">
        <v>5</v>
      </c>
      <c r="S7" s="60" t="s">
        <v>28</v>
      </c>
      <c r="T7" s="60">
        <v>2</v>
      </c>
      <c r="U7" s="36" t="s">
        <v>30</v>
      </c>
      <c r="V7" s="34" t="s">
        <v>29</v>
      </c>
      <c r="W7" s="60">
        <v>6</v>
      </c>
      <c r="X7" s="60" t="s">
        <v>28</v>
      </c>
      <c r="Y7" s="60">
        <v>0</v>
      </c>
      <c r="Z7" s="36" t="s">
        <v>30</v>
      </c>
      <c r="AA7" s="34" t="s">
        <v>29</v>
      </c>
      <c r="AB7" s="60">
        <v>4</v>
      </c>
      <c r="AC7" s="60" t="s">
        <v>28</v>
      </c>
      <c r="AD7" s="60">
        <v>2</v>
      </c>
      <c r="AE7" s="36" t="s">
        <v>30</v>
      </c>
      <c r="AF7" s="34" t="s">
        <v>29</v>
      </c>
      <c r="AG7" s="60">
        <v>3</v>
      </c>
      <c r="AH7" s="60" t="s">
        <v>28</v>
      </c>
      <c r="AI7" s="60">
        <v>5</v>
      </c>
      <c r="AJ7" s="36" t="s">
        <v>30</v>
      </c>
      <c r="AK7" s="34" t="s">
        <v>29</v>
      </c>
      <c r="AL7" s="60">
        <v>6</v>
      </c>
      <c r="AM7" s="60" t="s">
        <v>28</v>
      </c>
      <c r="AN7" s="60">
        <v>0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3</v>
      </c>
      <c r="AT7" s="35" t="s">
        <v>30</v>
      </c>
      <c r="AU7" s="76"/>
      <c r="AV7" s="77"/>
      <c r="AW7" s="78"/>
      <c r="AX7" s="77"/>
      <c r="AY7" s="77"/>
      <c r="AZ7" s="79">
        <f>+AX6-AZ6</f>
        <v>10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0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137</v>
      </c>
      <c r="B9" s="23"/>
      <c r="C9" s="39">
        <f>J6</f>
        <v>2</v>
      </c>
      <c r="D9" s="24" t="s">
        <v>28</v>
      </c>
      <c r="E9" s="39">
        <f>H6</f>
        <v>1</v>
      </c>
      <c r="F9" s="24"/>
      <c r="G9" s="23"/>
      <c r="H9" s="24"/>
      <c r="I9" s="24"/>
      <c r="J9" s="24"/>
      <c r="K9" s="24"/>
      <c r="L9" s="23"/>
      <c r="M9" s="59">
        <v>3</v>
      </c>
      <c r="N9" s="59" t="s">
        <v>28</v>
      </c>
      <c r="O9" s="59">
        <v>0</v>
      </c>
      <c r="P9" s="24"/>
      <c r="Q9" s="23"/>
      <c r="R9" s="59">
        <v>1</v>
      </c>
      <c r="S9" s="59" t="s">
        <v>28</v>
      </c>
      <c r="T9" s="59">
        <v>2</v>
      </c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>
        <v>3</v>
      </c>
      <c r="AM9" s="59" t="s">
        <v>28</v>
      </c>
      <c r="AN9" s="59">
        <v>0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16</v>
      </c>
      <c r="AV9" s="29">
        <f>+C8+H8+M8+R8+W8+AB8+AG8+AL8+AQ8</f>
        <v>6</v>
      </c>
      <c r="AW9" s="30">
        <f>+AU9+AV9</f>
        <v>22</v>
      </c>
      <c r="AX9" s="29">
        <f>+C9+H9+M9+R9+W9+AB9+AG9+AL9+AQ9</f>
        <v>17</v>
      </c>
      <c r="AY9" s="29" t="s">
        <v>31</v>
      </c>
      <c r="AZ9" s="29">
        <f>+E9+J9+O9+T9+Y9+AD9+AI9+AN9+AS9</f>
        <v>7</v>
      </c>
      <c r="BA9" s="31">
        <f>+C10+H10+M10+R10+W10+AB10+AG10+AL10+AQ10</f>
        <v>37</v>
      </c>
      <c r="BB9" s="29" t="s">
        <v>31</v>
      </c>
      <c r="BC9" s="30">
        <f>+E10+J10+O10+T10+Y10+AD10+AI10+AN10+AS10</f>
        <v>19</v>
      </c>
      <c r="BD9" s="75">
        <f>IF(BC9=0,"10.000",BA9/(BA9+BC9)*10)</f>
        <v>6.6071428571428568</v>
      </c>
      <c r="BE9" s="96">
        <f>RANK(BF9,$BF$6:$BF$30)</f>
        <v>3</v>
      </c>
      <c r="BF9" s="32">
        <f>AW9*1000+AV9*100+AZ10*10+BD9</f>
        <v>22706.607142857141</v>
      </c>
    </row>
    <row r="10" spans="1:58" ht="14.25" customHeight="1" x14ac:dyDescent="0.2">
      <c r="A10" s="5"/>
      <c r="B10" s="34" t="s">
        <v>29</v>
      </c>
      <c r="C10" s="45">
        <f>J7</f>
        <v>4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6</v>
      </c>
      <c r="N10" s="59" t="s">
        <v>28</v>
      </c>
      <c r="O10" s="59">
        <v>1</v>
      </c>
      <c r="P10" s="24" t="s">
        <v>30</v>
      </c>
      <c r="Q10" s="23" t="s">
        <v>29</v>
      </c>
      <c r="R10" s="59">
        <v>3</v>
      </c>
      <c r="S10" s="59" t="s">
        <v>28</v>
      </c>
      <c r="T10" s="59">
        <v>4</v>
      </c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>
        <v>5</v>
      </c>
      <c r="AC10" s="59" t="s">
        <v>28</v>
      </c>
      <c r="AD10" s="59">
        <v>2</v>
      </c>
      <c r="AE10" s="24" t="s">
        <v>30</v>
      </c>
      <c r="AF10" s="23" t="s">
        <v>29</v>
      </c>
      <c r="AG10" s="59">
        <v>1</v>
      </c>
      <c r="AH10" s="59" t="s">
        <v>28</v>
      </c>
      <c r="AI10" s="59">
        <v>6</v>
      </c>
      <c r="AJ10" s="24" t="s">
        <v>30</v>
      </c>
      <c r="AK10" s="23" t="s">
        <v>29</v>
      </c>
      <c r="AL10" s="59">
        <v>6</v>
      </c>
      <c r="AM10" s="59" t="s">
        <v>28</v>
      </c>
      <c r="AN10" s="59">
        <v>1</v>
      </c>
      <c r="AO10" s="24" t="s">
        <v>30</v>
      </c>
      <c r="AP10" s="23" t="s">
        <v>29</v>
      </c>
      <c r="AQ10" s="59">
        <v>6</v>
      </c>
      <c r="AR10" s="59" t="s">
        <v>28</v>
      </c>
      <c r="AS10" s="59">
        <v>1</v>
      </c>
      <c r="AT10" s="24" t="s">
        <v>30</v>
      </c>
      <c r="AU10" s="76"/>
      <c r="AV10" s="29"/>
      <c r="AW10" s="30"/>
      <c r="AX10" s="29"/>
      <c r="AY10" s="29"/>
      <c r="AZ10" s="79">
        <f>+AX9-AZ9</f>
        <v>10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0</v>
      </c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135</v>
      </c>
      <c r="B12" s="23"/>
      <c r="C12" s="39">
        <f>O6</f>
        <v>0</v>
      </c>
      <c r="D12" s="24" t="s">
        <v>28</v>
      </c>
      <c r="E12" s="39">
        <f>M6</f>
        <v>3</v>
      </c>
      <c r="F12" s="24"/>
      <c r="G12" s="23"/>
      <c r="H12" s="39">
        <f>O9</f>
        <v>0</v>
      </c>
      <c r="I12" s="39" t="s">
        <v>28</v>
      </c>
      <c r="J12" s="39">
        <f>M9</f>
        <v>3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0</v>
      </c>
      <c r="X12" s="59" t="s">
        <v>28</v>
      </c>
      <c r="Y12" s="59">
        <v>3</v>
      </c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>
        <v>0</v>
      </c>
      <c r="AH12" s="59" t="s">
        <v>28</v>
      </c>
      <c r="AI12" s="59">
        <v>3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1</v>
      </c>
      <c r="AW12" s="30">
        <f>+AU12+AV12</f>
        <v>17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19</v>
      </c>
      <c r="BA12" s="31">
        <f>+C13+H13+M13+R13+W13+AB13+AG13+AL13+AQ13</f>
        <v>19</v>
      </c>
      <c r="BB12" s="29" t="s">
        <v>31</v>
      </c>
      <c r="BC12" s="30">
        <f>+E13+J13+O13+T13+Y13+AD13+AI13+AN13+AS13</f>
        <v>39</v>
      </c>
      <c r="BD12" s="75">
        <f>IF(BC12=0,"10.000",BA12/(BA12+BC12)*10)</f>
        <v>3.2758620689655169</v>
      </c>
      <c r="BE12" s="96">
        <f>RANK(BF12,$BF$6:$BF$30)</f>
        <v>8</v>
      </c>
      <c r="BF12" s="32">
        <f>AW12*1000+AV12*100+AZ13*10+BD12</f>
        <v>16963.275862068964</v>
      </c>
    </row>
    <row r="13" spans="1:58" ht="14.25" customHeight="1" x14ac:dyDescent="0.2">
      <c r="A13" s="33"/>
      <c r="B13" s="34" t="s">
        <v>29</v>
      </c>
      <c r="C13" s="45">
        <f>O7</f>
        <v>1</v>
      </c>
      <c r="D13" s="35" t="s">
        <v>28</v>
      </c>
      <c r="E13" s="45">
        <f>M7</f>
        <v>6</v>
      </c>
      <c r="F13" s="35" t="s">
        <v>30</v>
      </c>
      <c r="G13" s="34" t="s">
        <v>29</v>
      </c>
      <c r="H13" s="45">
        <f>O10</f>
        <v>1</v>
      </c>
      <c r="I13" s="35" t="s">
        <v>28</v>
      </c>
      <c r="J13" s="35">
        <f>M10</f>
        <v>6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2</v>
      </c>
      <c r="X13" s="60" t="s">
        <v>28</v>
      </c>
      <c r="Y13" s="60">
        <v>6</v>
      </c>
      <c r="Z13" s="35" t="s">
        <v>30</v>
      </c>
      <c r="AA13" s="34" t="s">
        <v>29</v>
      </c>
      <c r="AB13" s="60">
        <v>2</v>
      </c>
      <c r="AC13" s="60" t="s">
        <v>28</v>
      </c>
      <c r="AD13" s="60">
        <v>5</v>
      </c>
      <c r="AE13" s="35" t="s">
        <v>30</v>
      </c>
      <c r="AF13" s="34" t="s">
        <v>29</v>
      </c>
      <c r="AG13" s="60">
        <v>1</v>
      </c>
      <c r="AH13" s="60" t="s">
        <v>28</v>
      </c>
      <c r="AI13" s="60">
        <v>6</v>
      </c>
      <c r="AJ13" s="35" t="s">
        <v>30</v>
      </c>
      <c r="AK13" s="34" t="s">
        <v>29</v>
      </c>
      <c r="AL13" s="60">
        <v>4</v>
      </c>
      <c r="AM13" s="60" t="s">
        <v>28</v>
      </c>
      <c r="AN13" s="60">
        <v>4</v>
      </c>
      <c r="AO13" s="35" t="s">
        <v>30</v>
      </c>
      <c r="AP13" s="34" t="s">
        <v>29</v>
      </c>
      <c r="AQ13" s="60">
        <v>4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-14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53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2</v>
      </c>
      <c r="I15" s="39" t="s">
        <v>28</v>
      </c>
      <c r="J15" s="39">
        <f>R9</f>
        <v>1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2</v>
      </c>
      <c r="AC15" s="59" t="s">
        <v>28</v>
      </c>
      <c r="AD15" s="59">
        <v>1</v>
      </c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16</v>
      </c>
      <c r="AV15" s="29">
        <f>+C14+H14+M14+R14+W14+AB14+AG14+AL14+AQ14</f>
        <v>4</v>
      </c>
      <c r="AW15" s="30">
        <f>+AU15+AV15</f>
        <v>20</v>
      </c>
      <c r="AX15" s="29">
        <f>+C15+H15+M15+R15+W15+AB15+AG15+AL15+AQ15</f>
        <v>12</v>
      </c>
      <c r="AY15" s="29" t="s">
        <v>31</v>
      </c>
      <c r="AZ15" s="29">
        <f>+E15+J15+O15+T15+Y15+AD15+AI15+AN15+AS15</f>
        <v>12</v>
      </c>
      <c r="BA15" s="31">
        <f>+C16+H16+M16+R16+W16+AB16+AG16+AL16+AQ16</f>
        <v>25</v>
      </c>
      <c r="BB15" s="29" t="s">
        <v>31</v>
      </c>
      <c r="BC15" s="30">
        <f>+E16+J16+O16+T16+Y16+AD16+AI16+AN16+AS16</f>
        <v>26</v>
      </c>
      <c r="BD15" s="75">
        <f>IF(BC15=0,"10.000",BA15/(BA15+BC15)*10)</f>
        <v>4.901960784313725</v>
      </c>
      <c r="BE15" s="96">
        <f>RANK(BF15,$BF$6:$BF$30)</f>
        <v>5</v>
      </c>
      <c r="BF15" s="32">
        <f>AW15*1000+AV15*100+AZ16*10+BD15</f>
        <v>20404.901960784315</v>
      </c>
    </row>
    <row r="16" spans="1:58" ht="14.25" customHeight="1" x14ac:dyDescent="0.2">
      <c r="A16" s="5"/>
      <c r="B16" s="34" t="s">
        <v>29</v>
      </c>
      <c r="C16" s="45">
        <f>T7</f>
        <v>2</v>
      </c>
      <c r="D16" s="45" t="s">
        <v>28</v>
      </c>
      <c r="E16" s="45">
        <f>R7</f>
        <v>5</v>
      </c>
      <c r="F16" s="35" t="s">
        <v>30</v>
      </c>
      <c r="G16" s="34" t="s">
        <v>29</v>
      </c>
      <c r="H16" s="45">
        <f>T10</f>
        <v>4</v>
      </c>
      <c r="I16" s="45" t="s">
        <v>28</v>
      </c>
      <c r="J16" s="45">
        <f>R10</f>
        <v>3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>
        <v>4</v>
      </c>
      <c r="AC16" s="59" t="s">
        <v>28</v>
      </c>
      <c r="AD16" s="59">
        <v>2</v>
      </c>
      <c r="AE16" s="24" t="s">
        <v>30</v>
      </c>
      <c r="AF16" s="23" t="s">
        <v>29</v>
      </c>
      <c r="AG16" s="59">
        <v>0</v>
      </c>
      <c r="AH16" s="59" t="s">
        <v>28</v>
      </c>
      <c r="AI16" s="59">
        <v>6</v>
      </c>
      <c r="AJ16" s="24" t="s">
        <v>30</v>
      </c>
      <c r="AK16" s="23" t="s">
        <v>29</v>
      </c>
      <c r="AL16" s="59">
        <v>6</v>
      </c>
      <c r="AM16" s="59" t="s">
        <v>28</v>
      </c>
      <c r="AN16" s="59">
        <v>0</v>
      </c>
      <c r="AO16" s="24" t="s">
        <v>30</v>
      </c>
      <c r="AP16" s="23" t="s">
        <v>29</v>
      </c>
      <c r="AQ16" s="59">
        <v>3</v>
      </c>
      <c r="AR16" s="59" t="s">
        <v>28</v>
      </c>
      <c r="AS16" s="59">
        <v>4</v>
      </c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138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3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>
        <v>2</v>
      </c>
      <c r="AM18" s="59" t="s">
        <v>28</v>
      </c>
      <c r="AN18" s="59">
        <v>1</v>
      </c>
      <c r="AO18" s="24"/>
      <c r="AP18" s="23"/>
      <c r="AQ18" s="59">
        <v>2</v>
      </c>
      <c r="AR18" s="59" t="s">
        <v>28</v>
      </c>
      <c r="AS18" s="59">
        <v>1</v>
      </c>
      <c r="AT18" s="24"/>
      <c r="AU18" s="74">
        <f>+B17+G17+L17+Q17+V17+AA17+AF17+AK17+AP17</f>
        <v>16</v>
      </c>
      <c r="AV18" s="29">
        <f>+C17+H17+M17+R17+W17+AB17+AG17+AL17+AQ17</f>
        <v>3</v>
      </c>
      <c r="AW18" s="30">
        <f>+AU18+AV18</f>
        <v>19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14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33</v>
      </c>
      <c r="BD18" s="75">
        <f>IF(BC18=0,"10.000",BA18/(BA18+BC18)*10)</f>
        <v>4</v>
      </c>
      <c r="BE18" s="96">
        <f>RANK(BF18,$BF$6:$BF$30)</f>
        <v>7</v>
      </c>
      <c r="BF18" s="32">
        <f>AW18*1000+AV18*100+AZ19*10+BD18</f>
        <v>19264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6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6</v>
      </c>
      <c r="N19" s="45" t="s">
        <v>28</v>
      </c>
      <c r="O19" s="45">
        <f>W13</f>
        <v>2</v>
      </c>
      <c r="P19" s="45" t="s">
        <v>30</v>
      </c>
      <c r="Q19" s="48" t="s">
        <v>29</v>
      </c>
      <c r="R19" s="45">
        <f>Y16</f>
        <v>2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2</v>
      </c>
      <c r="AC19" s="60" t="s">
        <v>28</v>
      </c>
      <c r="AD19" s="60">
        <v>5</v>
      </c>
      <c r="AE19" s="35" t="s">
        <v>30</v>
      </c>
      <c r="AF19" s="34" t="s">
        <v>29</v>
      </c>
      <c r="AG19" s="60">
        <v>3</v>
      </c>
      <c r="AH19" s="60" t="s">
        <v>28</v>
      </c>
      <c r="AI19" s="60">
        <v>5</v>
      </c>
      <c r="AJ19" s="35" t="s">
        <v>30</v>
      </c>
      <c r="AK19" s="34" t="s">
        <v>29</v>
      </c>
      <c r="AL19" s="60">
        <v>5</v>
      </c>
      <c r="AM19" s="60" t="s">
        <v>28</v>
      </c>
      <c r="AN19" s="60">
        <v>2</v>
      </c>
      <c r="AO19" s="35" t="s">
        <v>30</v>
      </c>
      <c r="AP19" s="34" t="s">
        <v>29</v>
      </c>
      <c r="AQ19" s="60">
        <v>4</v>
      </c>
      <c r="AR19" s="60" t="s">
        <v>28</v>
      </c>
      <c r="AS19" s="60">
        <v>3</v>
      </c>
      <c r="AT19" s="35" t="s">
        <v>30</v>
      </c>
      <c r="AU19" s="76"/>
      <c r="AV19" s="77"/>
      <c r="AW19" s="78"/>
      <c r="AX19" s="77"/>
      <c r="AY19" s="77"/>
      <c r="AZ19" s="79">
        <f>+AX18-AZ18</f>
        <v>-4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0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136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1</v>
      </c>
      <c r="I21" s="39" t="s">
        <v>28</v>
      </c>
      <c r="J21" s="39">
        <f>AB9</f>
        <v>2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1</v>
      </c>
      <c r="S21" s="39" t="s">
        <v>28</v>
      </c>
      <c r="T21" s="39">
        <f>AB15</f>
        <v>2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3</v>
      </c>
      <c r="AM21" s="59" t="s">
        <v>28</v>
      </c>
      <c r="AN21" s="59">
        <v>0</v>
      </c>
      <c r="AO21" s="24"/>
      <c r="AP21" s="23"/>
      <c r="AQ21" s="59">
        <v>2</v>
      </c>
      <c r="AR21" s="59" t="s">
        <v>28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4</v>
      </c>
      <c r="AW21" s="30">
        <f>+AU21+AV21</f>
        <v>20</v>
      </c>
      <c r="AX21" s="29">
        <f>+C21+H21+M21+R21+W21+AB21+AG21+AL21+AQ21</f>
        <v>13</v>
      </c>
      <c r="AY21" s="29" t="s">
        <v>31</v>
      </c>
      <c r="AZ21" s="29">
        <f>+E21+J21+O21+T21+Y21+AD21+AI21+AN21+AS21</f>
        <v>11</v>
      </c>
      <c r="BA21" s="31">
        <f>+C22+H22+M22+R22+W22+AB22+AG22+AL22+AQ22</f>
        <v>28</v>
      </c>
      <c r="BB21" s="29" t="s">
        <v>31</v>
      </c>
      <c r="BC21" s="30">
        <f>+E22+J22+O22+T22+Y22+AD22+AI22+AN22+AS22</f>
        <v>25</v>
      </c>
      <c r="BD21" s="75">
        <f>IF(BC21=0,"10.000",BA21/(BA21+BC21)*10)</f>
        <v>5.283018867924528</v>
      </c>
      <c r="BE21" s="96">
        <f>RANK(BF21,$BF$6:$BF$30)</f>
        <v>4</v>
      </c>
      <c r="BF21" s="32">
        <f>AW21*1000+AV21*100+AZ22*10+BD21</f>
        <v>20425.283018867925</v>
      </c>
    </row>
    <row r="22" spans="1:58" ht="14.25" customHeight="1" x14ac:dyDescent="0.2">
      <c r="A22" s="5"/>
      <c r="B22" s="34" t="s">
        <v>29</v>
      </c>
      <c r="C22" s="45">
        <f>AD7</f>
        <v>2</v>
      </c>
      <c r="D22" s="45" t="s">
        <v>28</v>
      </c>
      <c r="E22" s="45">
        <f>AB7</f>
        <v>4</v>
      </c>
      <c r="F22" s="45" t="s">
        <v>30</v>
      </c>
      <c r="G22" s="48" t="s">
        <v>29</v>
      </c>
      <c r="H22" s="45">
        <f>AD10</f>
        <v>2</v>
      </c>
      <c r="I22" s="45" t="s">
        <v>28</v>
      </c>
      <c r="J22" s="45">
        <f>AB10</f>
        <v>5</v>
      </c>
      <c r="K22" s="45" t="s">
        <v>30</v>
      </c>
      <c r="L22" s="48" t="s">
        <v>29</v>
      </c>
      <c r="M22" s="45">
        <f>AD13</f>
        <v>5</v>
      </c>
      <c r="N22" s="45" t="s">
        <v>28</v>
      </c>
      <c r="O22" s="45">
        <f>AB13</f>
        <v>2</v>
      </c>
      <c r="P22" s="45" t="s">
        <v>30</v>
      </c>
      <c r="Q22" s="48" t="s">
        <v>29</v>
      </c>
      <c r="R22" s="45">
        <f>AD16</f>
        <v>2</v>
      </c>
      <c r="S22" s="45" t="s">
        <v>28</v>
      </c>
      <c r="T22" s="45">
        <f>AB16</f>
        <v>4</v>
      </c>
      <c r="U22" s="45" t="s">
        <v>30</v>
      </c>
      <c r="V22" s="48" t="s">
        <v>29</v>
      </c>
      <c r="W22" s="45">
        <f>AD19</f>
        <v>5</v>
      </c>
      <c r="X22" s="45" t="s">
        <v>28</v>
      </c>
      <c r="Y22" s="45">
        <f>AB19</f>
        <v>2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5</v>
      </c>
      <c r="AJ22" s="24" t="s">
        <v>30</v>
      </c>
      <c r="AK22" s="23" t="s">
        <v>29</v>
      </c>
      <c r="AL22" s="59">
        <v>6</v>
      </c>
      <c r="AM22" s="59" t="s">
        <v>28</v>
      </c>
      <c r="AN22" s="59">
        <v>0</v>
      </c>
      <c r="AO22" s="24" t="s">
        <v>30</v>
      </c>
      <c r="AP22" s="23" t="s">
        <v>29</v>
      </c>
      <c r="AQ22" s="59">
        <v>4</v>
      </c>
      <c r="AR22" s="59" t="s">
        <v>28</v>
      </c>
      <c r="AS22" s="59">
        <v>3</v>
      </c>
      <c r="AT22" s="24" t="s">
        <v>30</v>
      </c>
      <c r="AU22" s="76"/>
      <c r="AV22" s="29"/>
      <c r="AW22" s="30"/>
      <c r="AX22" s="29"/>
      <c r="AY22" s="29"/>
      <c r="AZ22" s="79">
        <f>+AX21-AZ21</f>
        <v>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1" t="s">
        <v>180</v>
      </c>
      <c r="B24" s="23"/>
      <c r="C24" s="39">
        <f>AI6</f>
        <v>2</v>
      </c>
      <c r="D24" s="39" t="s">
        <v>28</v>
      </c>
      <c r="E24" s="39">
        <f>AG6</f>
        <v>1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3</v>
      </c>
      <c r="N24" s="39" t="s">
        <v>28</v>
      </c>
      <c r="O24" s="39">
        <f>AG12</f>
        <v>0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2</v>
      </c>
      <c r="AM24" s="59" t="s">
        <v>28</v>
      </c>
      <c r="AN24" s="59">
        <v>1</v>
      </c>
      <c r="AO24" s="24"/>
      <c r="AP24" s="23"/>
      <c r="AQ24" s="59">
        <v>2</v>
      </c>
      <c r="AR24" s="59" t="s">
        <v>28</v>
      </c>
      <c r="AS24" s="59">
        <v>1</v>
      </c>
      <c r="AT24" s="24"/>
      <c r="AU24" s="74">
        <f>+B23+G23+L23+Q23+V23+AA23+AF23+AK23+AP23</f>
        <v>16</v>
      </c>
      <c r="AV24" s="29">
        <f>+C23+H23+M23+R23+W23+AB23+AG23+AL23+AQ23</f>
        <v>8</v>
      </c>
      <c r="AW24" s="30">
        <f>+AU24+AV24</f>
        <v>24</v>
      </c>
      <c r="AX24" s="29">
        <f>+C24+H24+M24+R24+W24+AB24+AG24+AL24+AQ24</f>
        <v>19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41</v>
      </c>
      <c r="BB24" s="29" t="s">
        <v>31</v>
      </c>
      <c r="BC24" s="30">
        <f>+E25+J25+O25+T25+Y25+AD25+AI25+AN25+AS25</f>
        <v>14</v>
      </c>
      <c r="BD24" s="75">
        <f>IF(BC24=0,"10.000",BA24/(BA24+BC24)*10)</f>
        <v>7.454545454545455</v>
      </c>
      <c r="BE24" s="96">
        <f>RANK(BF24,$BF$6:$BF$30)</f>
        <v>1</v>
      </c>
      <c r="BF24" s="32">
        <f>AW24*1000+AV24*100+AZ25*10+BD24</f>
        <v>24947.454545454544</v>
      </c>
    </row>
    <row r="25" spans="1:58" ht="14.25" customHeight="1" x14ac:dyDescent="0.2">
      <c r="A25" s="132"/>
      <c r="B25" s="34" t="s">
        <v>29</v>
      </c>
      <c r="C25" s="45">
        <f>AI7</f>
        <v>5</v>
      </c>
      <c r="D25" s="45" t="s">
        <v>28</v>
      </c>
      <c r="E25" s="45">
        <f>AG7</f>
        <v>3</v>
      </c>
      <c r="F25" s="45" t="s">
        <v>30</v>
      </c>
      <c r="G25" s="48" t="s">
        <v>29</v>
      </c>
      <c r="H25" s="45">
        <f>AI10</f>
        <v>6</v>
      </c>
      <c r="I25" s="45" t="s">
        <v>28</v>
      </c>
      <c r="J25" s="45">
        <f>AG10</f>
        <v>1</v>
      </c>
      <c r="K25" s="45" t="s">
        <v>30</v>
      </c>
      <c r="L25" s="48" t="s">
        <v>29</v>
      </c>
      <c r="M25" s="45">
        <f>AI13</f>
        <v>6</v>
      </c>
      <c r="N25" s="45" t="s">
        <v>28</v>
      </c>
      <c r="O25" s="45">
        <f>AG13</f>
        <v>1</v>
      </c>
      <c r="P25" s="45" t="s">
        <v>30</v>
      </c>
      <c r="Q25" s="48" t="s">
        <v>29</v>
      </c>
      <c r="R25" s="45">
        <f>AI16</f>
        <v>6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5</v>
      </c>
      <c r="X25" s="45" t="s">
        <v>28</v>
      </c>
      <c r="Y25" s="45">
        <f>AG19</f>
        <v>3</v>
      </c>
      <c r="Z25" s="45" t="s">
        <v>30</v>
      </c>
      <c r="AA25" s="48" t="s">
        <v>29</v>
      </c>
      <c r="AB25" s="45">
        <f>AI22</f>
        <v>5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4</v>
      </c>
      <c r="AM25" s="60" t="s">
        <v>28</v>
      </c>
      <c r="AN25" s="60">
        <v>2</v>
      </c>
      <c r="AO25" s="35" t="s">
        <v>30</v>
      </c>
      <c r="AP25" s="34" t="s">
        <v>29</v>
      </c>
      <c r="AQ25" s="60">
        <v>4</v>
      </c>
      <c r="AR25" s="60" t="s">
        <v>28</v>
      </c>
      <c r="AS25" s="60">
        <v>2</v>
      </c>
      <c r="AT25" s="35" t="s">
        <v>30</v>
      </c>
      <c r="AU25" s="76"/>
      <c r="AV25" s="77"/>
      <c r="AW25" s="78"/>
      <c r="AX25" s="77"/>
      <c r="AY25" s="77"/>
      <c r="AZ25" s="79">
        <f>+AX24-AZ24</f>
        <v>14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144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0</v>
      </c>
      <c r="I27" s="39" t="s">
        <v>28</v>
      </c>
      <c r="J27" s="39">
        <f>AL9</f>
        <v>3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1</v>
      </c>
      <c r="X27" s="39" t="s">
        <v>28</v>
      </c>
      <c r="Y27" s="39">
        <f>AL18</f>
        <v>2</v>
      </c>
      <c r="Z27" s="39"/>
      <c r="AA27" s="47"/>
      <c r="AB27" s="39">
        <f>AN21</f>
        <v>0</v>
      </c>
      <c r="AC27" s="39" t="s">
        <v>28</v>
      </c>
      <c r="AD27" s="39">
        <f>AL21</f>
        <v>3</v>
      </c>
      <c r="AE27" s="39"/>
      <c r="AF27" s="47"/>
      <c r="AG27" s="39">
        <f>AN24</f>
        <v>1</v>
      </c>
      <c r="AH27" s="39" t="s">
        <v>28</v>
      </c>
      <c r="AI27" s="39">
        <f>AL24</f>
        <v>2</v>
      </c>
      <c r="AJ27" s="24"/>
      <c r="AK27" s="23"/>
      <c r="AL27" s="24"/>
      <c r="AM27" s="24"/>
      <c r="AN27" s="24"/>
      <c r="AO27" s="24"/>
      <c r="AP27" s="23"/>
      <c r="AQ27" s="59">
        <v>0</v>
      </c>
      <c r="AR27" s="59" t="s">
        <v>28</v>
      </c>
      <c r="AS27" s="59">
        <v>3</v>
      </c>
      <c r="AT27" s="24"/>
      <c r="AU27" s="74">
        <f>+B26+G26+L26+Q26+V26+AA26+AF26+AK26+AP26</f>
        <v>16</v>
      </c>
      <c r="AV27" s="29">
        <f>+C26+H26+M26+R26+W26+AB26+AG26+AL26+AQ26</f>
        <v>1</v>
      </c>
      <c r="AW27" s="30">
        <f>+AU27+AV27</f>
        <v>17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20</v>
      </c>
      <c r="BA27" s="31">
        <f>+C28+H28+M28+R28+W28+AB28+AG28+AL28+AQ28</f>
        <v>9</v>
      </c>
      <c r="BB27" s="29" t="s">
        <v>31</v>
      </c>
      <c r="BC27" s="30">
        <f>+E28+J28+O28+T28+Y28+AD28+AI28+AN28+AS28</f>
        <v>43</v>
      </c>
      <c r="BD27" s="75">
        <f>IF(BC27=0,"10.000",BA27/(BA27+BC27)*10)</f>
        <v>1.7307692307692308</v>
      </c>
      <c r="BE27" s="96">
        <f>RANK(BF27,$BF$6:$BF$30)</f>
        <v>9</v>
      </c>
      <c r="BF27" s="32">
        <f>AW27*1000+AV27*100+AZ28*10+BD27</f>
        <v>16941.73076923077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6</v>
      </c>
      <c r="F28" s="45" t="s">
        <v>30</v>
      </c>
      <c r="G28" s="48" t="s">
        <v>29</v>
      </c>
      <c r="H28" s="45">
        <f>AN10</f>
        <v>1</v>
      </c>
      <c r="I28" s="45" t="s">
        <v>28</v>
      </c>
      <c r="J28" s="45">
        <f>AL10</f>
        <v>6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6</v>
      </c>
      <c r="U28" s="45" t="s">
        <v>30</v>
      </c>
      <c r="V28" s="48" t="s">
        <v>29</v>
      </c>
      <c r="W28" s="45">
        <f>AN19</f>
        <v>2</v>
      </c>
      <c r="X28" s="45" t="s">
        <v>28</v>
      </c>
      <c r="Y28" s="45">
        <f>AL19</f>
        <v>5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6</v>
      </c>
      <c r="AE28" s="45" t="s">
        <v>30</v>
      </c>
      <c r="AF28" s="48" t="s">
        <v>29</v>
      </c>
      <c r="AG28" s="45">
        <f>AN25</f>
        <v>2</v>
      </c>
      <c r="AH28" s="45" t="s">
        <v>28</v>
      </c>
      <c r="AI28" s="45">
        <f>AL25</f>
        <v>4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0</v>
      </c>
      <c r="AR28" s="60" t="s">
        <v>28</v>
      </c>
      <c r="AS28" s="60">
        <v>6</v>
      </c>
      <c r="AT28" s="35" t="s">
        <v>30</v>
      </c>
      <c r="AU28" s="76"/>
      <c r="AV28" s="77"/>
      <c r="AW28" s="78"/>
      <c r="AX28" s="77"/>
      <c r="AY28" s="77"/>
      <c r="AZ28" s="79">
        <f>+AX27-AZ27</f>
        <v>-16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0</v>
      </c>
      <c r="X29" s="24"/>
      <c r="Y29" s="24"/>
      <c r="Z29" s="24"/>
      <c r="AA29" s="52">
        <v>2</v>
      </c>
      <c r="AB29" s="56">
        <v>0</v>
      </c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147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2</v>
      </c>
      <c r="S30" s="39" t="s">
        <v>28</v>
      </c>
      <c r="T30" s="39">
        <f>AQ15</f>
        <v>1</v>
      </c>
      <c r="U30" s="39"/>
      <c r="V30" s="47"/>
      <c r="W30" s="39">
        <f>AS18</f>
        <v>1</v>
      </c>
      <c r="X30" s="39" t="s">
        <v>28</v>
      </c>
      <c r="Y30" s="39">
        <f>AQ18</f>
        <v>2</v>
      </c>
      <c r="Z30" s="39"/>
      <c r="AA30" s="47"/>
      <c r="AB30" s="39">
        <f>AS21</f>
        <v>1</v>
      </c>
      <c r="AC30" s="39" t="s">
        <v>28</v>
      </c>
      <c r="AD30" s="39">
        <f>AQ21</f>
        <v>2</v>
      </c>
      <c r="AE30" s="39"/>
      <c r="AF30" s="47"/>
      <c r="AG30" s="39">
        <f>AS24</f>
        <v>1</v>
      </c>
      <c r="AH30" s="39" t="s">
        <v>28</v>
      </c>
      <c r="AI30" s="39">
        <f>AQ24</f>
        <v>2</v>
      </c>
      <c r="AJ30" s="39"/>
      <c r="AK30" s="47"/>
      <c r="AL30" s="39">
        <f>AS27</f>
        <v>3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3</v>
      </c>
      <c r="AW30" s="30">
        <f>+AU30+AV30</f>
        <v>19</v>
      </c>
      <c r="AX30" s="29">
        <f>+C30+H30+M30+R30+W30+AB30+AG30+AL30+AQ30</f>
        <v>11</v>
      </c>
      <c r="AY30" s="29" t="s">
        <v>31</v>
      </c>
      <c r="AZ30" s="29">
        <f>+E30+J30+O30+T30+Y30+AD30+AI30+AN30+AS30</f>
        <v>13</v>
      </c>
      <c r="BA30" s="31">
        <f>+C31+H31+M31+R31+W31+AB31+AG31+AL31+AQ31</f>
        <v>26</v>
      </c>
      <c r="BB30" s="29" t="s">
        <v>31</v>
      </c>
      <c r="BC30" s="30">
        <f>+E31+J31+O31+T31+Y31+AD31+AI31+AN31+AS31</f>
        <v>29</v>
      </c>
      <c r="BD30" s="75">
        <f>IF(BC30=0,"10.000",BA30/(BA30+BC30)*10)</f>
        <v>4.7272727272727275</v>
      </c>
      <c r="BE30" s="96">
        <f>RANK(BF30,$BF$6:$BF$30)</f>
        <v>6</v>
      </c>
      <c r="BF30" s="32">
        <f>AW30*1000+AV30*100+AZ31*10+BD30</f>
        <v>19284.727272727272</v>
      </c>
    </row>
    <row r="31" spans="1:58" ht="14.25" customHeight="1" thickBot="1" x14ac:dyDescent="0.2">
      <c r="A31" s="14"/>
      <c r="B31" s="50" t="s">
        <v>29</v>
      </c>
      <c r="C31" s="92">
        <f>AS7</f>
        <v>3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1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f>AS13</f>
        <v>4</v>
      </c>
      <c r="N31" s="92" t="s">
        <v>28</v>
      </c>
      <c r="O31" s="92">
        <f>AQ13</f>
        <v>4</v>
      </c>
      <c r="P31" s="92" t="s">
        <v>30</v>
      </c>
      <c r="Q31" s="110" t="s">
        <v>29</v>
      </c>
      <c r="R31" s="92">
        <f>AS16</f>
        <v>4</v>
      </c>
      <c r="S31" s="92" t="s">
        <v>28</v>
      </c>
      <c r="T31" s="92">
        <f>AQ16</f>
        <v>3</v>
      </c>
      <c r="U31" s="92" t="s">
        <v>30</v>
      </c>
      <c r="V31" s="110" t="s">
        <v>29</v>
      </c>
      <c r="W31" s="92">
        <f>AS19</f>
        <v>3</v>
      </c>
      <c r="X31" s="92" t="s">
        <v>28</v>
      </c>
      <c r="Y31" s="92">
        <f>AQ19</f>
        <v>4</v>
      </c>
      <c r="Z31" s="92" t="s">
        <v>30</v>
      </c>
      <c r="AA31" s="110" t="s">
        <v>29</v>
      </c>
      <c r="AB31" s="92">
        <f>AS22</f>
        <v>3</v>
      </c>
      <c r="AC31" s="92" t="s">
        <v>28</v>
      </c>
      <c r="AD31" s="92">
        <f>AQ22</f>
        <v>4</v>
      </c>
      <c r="AE31" s="92" t="s">
        <v>30</v>
      </c>
      <c r="AF31" s="110" t="s">
        <v>29</v>
      </c>
      <c r="AG31" s="92">
        <f>AS25</f>
        <v>2</v>
      </c>
      <c r="AH31" s="92" t="s">
        <v>28</v>
      </c>
      <c r="AI31" s="92">
        <f>AQ25</f>
        <v>4</v>
      </c>
      <c r="AJ31" s="92" t="s">
        <v>30</v>
      </c>
      <c r="AK31" s="110" t="s">
        <v>29</v>
      </c>
      <c r="AL31" s="92">
        <f>AS28</f>
        <v>6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-2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mergeCells count="1">
    <mergeCell ref="A24:A25"/>
  </mergeCells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dimension ref="A1:BF37"/>
  <sheetViews>
    <sheetView zoomScale="75" workbookViewId="0">
      <selection activeCell="BG31" sqref="BG31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0</v>
      </c>
      <c r="W5" s="56">
        <v>0</v>
      </c>
      <c r="X5" s="24"/>
      <c r="Y5" s="24"/>
      <c r="Z5" s="25"/>
      <c r="AA5" s="52">
        <v>0</v>
      </c>
      <c r="AB5" s="56">
        <v>0</v>
      </c>
      <c r="AC5" s="24"/>
      <c r="AD5" s="24"/>
      <c r="AE5" s="25"/>
      <c r="AF5" s="52">
        <v>0</v>
      </c>
      <c r="AG5" s="56">
        <v>0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139</v>
      </c>
      <c r="B6" s="23"/>
      <c r="C6" s="24"/>
      <c r="D6" s="24"/>
      <c r="E6" s="24"/>
      <c r="F6" s="24"/>
      <c r="G6" s="23"/>
      <c r="H6" s="59">
        <v>0</v>
      </c>
      <c r="I6" s="59" t="s">
        <v>28</v>
      </c>
      <c r="J6" s="59">
        <v>3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0</v>
      </c>
      <c r="X6" s="59" t="s">
        <v>28</v>
      </c>
      <c r="Y6" s="59">
        <v>3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10</v>
      </c>
      <c r="AV6" s="29">
        <f>+C5+H5+M5+R5+W5+AB5+AG5+AL5+AQ5</f>
        <v>2</v>
      </c>
      <c r="AW6" s="30">
        <f>+AU6+AV6</f>
        <v>12</v>
      </c>
      <c r="AX6" s="29">
        <f>+C6+H6+M6+R6+W6+AB6+AG6+AL6+AQ6</f>
        <v>5</v>
      </c>
      <c r="AY6" s="29" t="s">
        <v>31</v>
      </c>
      <c r="AZ6" s="29">
        <f>+E6+J6+O6+T6+Y6+AD6+AI6+AN6+AS6</f>
        <v>19</v>
      </c>
      <c r="BA6" s="31">
        <f>+C7+H7+M7+R7+W7+AB7+AG7+AL7+AQ7</f>
        <v>12</v>
      </c>
      <c r="BB6" s="29" t="s">
        <v>31</v>
      </c>
      <c r="BC6" s="30">
        <f>+E7+J7+O7+T7+Y7+AD7+AI7+AN7+AS7</f>
        <v>40</v>
      </c>
      <c r="BD6" s="75">
        <f>IF(BC6=0,"10.000",BA6/(BA6+BC6)*10)</f>
        <v>2.3076923076923079</v>
      </c>
      <c r="BE6" s="96">
        <f>RANK(BF6,$BF$6:$BF$30)</f>
        <v>9</v>
      </c>
      <c r="BF6" s="32">
        <f>AW6*1000+AV6*100+AZ7*10+BD6</f>
        <v>12062.307692307691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1</v>
      </c>
      <c r="I7" s="60" t="s">
        <v>28</v>
      </c>
      <c r="J7" s="60">
        <v>6</v>
      </c>
      <c r="K7" s="36" t="s">
        <v>30</v>
      </c>
      <c r="L7" s="34" t="s">
        <v>29</v>
      </c>
      <c r="M7" s="60">
        <v>2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3</v>
      </c>
      <c r="U7" s="36" t="s">
        <v>30</v>
      </c>
      <c r="V7" s="34" t="s">
        <v>29</v>
      </c>
      <c r="W7" s="60">
        <v>0</v>
      </c>
      <c r="X7" s="60" t="s">
        <v>28</v>
      </c>
      <c r="Y7" s="60">
        <v>6</v>
      </c>
      <c r="Z7" s="36" t="s">
        <v>30</v>
      </c>
      <c r="AA7" s="34" t="s">
        <v>29</v>
      </c>
      <c r="AB7" s="60">
        <v>0</v>
      </c>
      <c r="AC7" s="60" t="s">
        <v>28</v>
      </c>
      <c r="AD7" s="60">
        <v>6</v>
      </c>
      <c r="AE7" s="36" t="s">
        <v>30</v>
      </c>
      <c r="AF7" s="34" t="s">
        <v>29</v>
      </c>
      <c r="AG7" s="60">
        <v>0</v>
      </c>
      <c r="AH7" s="60" t="s">
        <v>28</v>
      </c>
      <c r="AI7" s="60">
        <v>6</v>
      </c>
      <c r="AJ7" s="36" t="s">
        <v>30</v>
      </c>
      <c r="AK7" s="34" t="s">
        <v>29</v>
      </c>
      <c r="AL7" s="60">
        <v>1</v>
      </c>
      <c r="AM7" s="60" t="s">
        <v>28</v>
      </c>
      <c r="AN7" s="60">
        <v>6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3</v>
      </c>
      <c r="AT7" s="35" t="s">
        <v>30</v>
      </c>
      <c r="AU7" s="76"/>
      <c r="AV7" s="77"/>
      <c r="AW7" s="78"/>
      <c r="AX7" s="77"/>
      <c r="AY7" s="77"/>
      <c r="AZ7" s="79">
        <f>+AX6-AZ6</f>
        <v>-14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132</v>
      </c>
      <c r="B9" s="23"/>
      <c r="C9" s="39">
        <f>J6</f>
        <v>3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>
        <v>3</v>
      </c>
      <c r="AC9" s="59" t="s">
        <v>28</v>
      </c>
      <c r="AD9" s="59">
        <v>0</v>
      </c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16</v>
      </c>
      <c r="AV9" s="29">
        <f>+C8+H8+M8+R8+W8+AB8+AG8+AL8+AQ8</f>
        <v>6</v>
      </c>
      <c r="AW9" s="30">
        <f>+AU9+AV9</f>
        <v>22</v>
      </c>
      <c r="AX9" s="29">
        <f>+C9+H9+M9+R9+W9+AB9+AG9+AL9+AQ9</f>
        <v>20</v>
      </c>
      <c r="AY9" s="29" t="s">
        <v>31</v>
      </c>
      <c r="AZ9" s="29">
        <f>+E9+J9+O9+T9+Y9+AD9+AI9+AN9+AS9</f>
        <v>4</v>
      </c>
      <c r="BA9" s="31">
        <f>+C10+H10+M10+R10+W10+AB10+AG10+AL10+AQ10</f>
        <v>41</v>
      </c>
      <c r="BB9" s="29" t="s">
        <v>31</v>
      </c>
      <c r="BC9" s="30">
        <f>+E10+J10+O10+T10+Y10+AD10+AI10+AN10+AS10</f>
        <v>12</v>
      </c>
      <c r="BD9" s="75">
        <f>IF(BC9=0,"10.000",BA9/(BA9+BC9)*10)</f>
        <v>7.7358490566037741</v>
      </c>
      <c r="BE9" s="96">
        <f>RANK(BF9,$BF$6:$BF$30)</f>
        <v>2</v>
      </c>
      <c r="BF9" s="32">
        <f>AW9*1000+AV9*100+AZ10*10+BD9</f>
        <v>22767.735849056604</v>
      </c>
    </row>
    <row r="10" spans="1:58" ht="14.25" customHeight="1" x14ac:dyDescent="0.2">
      <c r="A10" s="5"/>
      <c r="B10" s="34" t="s">
        <v>29</v>
      </c>
      <c r="C10" s="45">
        <f>J7</f>
        <v>6</v>
      </c>
      <c r="D10" s="35" t="s">
        <v>28</v>
      </c>
      <c r="E10" s="45">
        <f>H7</f>
        <v>1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3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>
        <v>6</v>
      </c>
      <c r="AC10" s="59" t="s">
        <v>28</v>
      </c>
      <c r="AD10" s="59">
        <v>0</v>
      </c>
      <c r="AE10" s="24" t="s">
        <v>30</v>
      </c>
      <c r="AF10" s="23" t="s">
        <v>29</v>
      </c>
      <c r="AG10" s="59">
        <v>6</v>
      </c>
      <c r="AH10" s="59" t="s">
        <v>28</v>
      </c>
      <c r="AI10" s="59">
        <v>0</v>
      </c>
      <c r="AJ10" s="24" t="s">
        <v>30</v>
      </c>
      <c r="AK10" s="23" t="s">
        <v>29</v>
      </c>
      <c r="AL10" s="59">
        <v>2</v>
      </c>
      <c r="AM10" s="59" t="s">
        <v>28</v>
      </c>
      <c r="AN10" s="59">
        <v>4</v>
      </c>
      <c r="AO10" s="24" t="s">
        <v>30</v>
      </c>
      <c r="AP10" s="23" t="s">
        <v>29</v>
      </c>
      <c r="AQ10" s="59">
        <v>6</v>
      </c>
      <c r="AR10" s="59" t="s">
        <v>28</v>
      </c>
      <c r="AS10" s="59">
        <v>3</v>
      </c>
      <c r="AT10" s="24" t="s">
        <v>30</v>
      </c>
      <c r="AU10" s="76"/>
      <c r="AV10" s="29"/>
      <c r="AW10" s="30"/>
      <c r="AX10" s="29"/>
      <c r="AY10" s="29"/>
      <c r="AZ10" s="79">
        <f>+AX9-AZ9</f>
        <v>16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0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142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1</v>
      </c>
      <c r="X12" s="59" t="s">
        <v>28</v>
      </c>
      <c r="Y12" s="59">
        <v>2</v>
      </c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4</v>
      </c>
      <c r="AW12" s="30">
        <f>+AU12+AV12</f>
        <v>20</v>
      </c>
      <c r="AX12" s="29">
        <f>+C12+H12+M12+R12+W12+AB12+AG12+AL12+AQ12</f>
        <v>12</v>
      </c>
      <c r="AY12" s="29" t="s">
        <v>31</v>
      </c>
      <c r="AZ12" s="29">
        <f>+E12+J12+O12+T12+Y12+AD12+AI12+AN12+AS12</f>
        <v>12</v>
      </c>
      <c r="BA12" s="31">
        <f>+C13+H13+M13+R13+W13+AB13+AG13+AL13+AQ13</f>
        <v>28</v>
      </c>
      <c r="BB12" s="29" t="s">
        <v>31</v>
      </c>
      <c r="BC12" s="30">
        <f>+E13+J13+O13+T13+Y13+AD13+AI13+AN13+AS13</f>
        <v>25</v>
      </c>
      <c r="BD12" s="75">
        <f>IF(BC12=0,"10.000",BA12/(BA12+BC12)*10)</f>
        <v>5.283018867924528</v>
      </c>
      <c r="BE12" s="96">
        <f>RANK(BF12,$BF$6:$BF$30)</f>
        <v>3</v>
      </c>
      <c r="BF12" s="32">
        <f>AW12*1000+AV12*100+AZ13*10+BD12</f>
        <v>20405.283018867925</v>
      </c>
    </row>
    <row r="13" spans="1:58" ht="14.25" customHeight="1" x14ac:dyDescent="0.2">
      <c r="A13" s="33"/>
      <c r="B13" s="34" t="s">
        <v>29</v>
      </c>
      <c r="C13" s="45">
        <f>O7</f>
        <v>4</v>
      </c>
      <c r="D13" s="35" t="s">
        <v>28</v>
      </c>
      <c r="E13" s="45">
        <f>M7</f>
        <v>2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3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3</v>
      </c>
      <c r="X13" s="60" t="s">
        <v>28</v>
      </c>
      <c r="Y13" s="60">
        <v>4</v>
      </c>
      <c r="Z13" s="35" t="s">
        <v>30</v>
      </c>
      <c r="AA13" s="34" t="s">
        <v>29</v>
      </c>
      <c r="AB13" s="60">
        <v>5</v>
      </c>
      <c r="AC13" s="60" t="s">
        <v>28</v>
      </c>
      <c r="AD13" s="60">
        <v>2</v>
      </c>
      <c r="AE13" s="35" t="s">
        <v>30</v>
      </c>
      <c r="AF13" s="34" t="s">
        <v>29</v>
      </c>
      <c r="AG13" s="60">
        <v>4</v>
      </c>
      <c r="AH13" s="60" t="s">
        <v>28</v>
      </c>
      <c r="AI13" s="60">
        <v>4</v>
      </c>
      <c r="AJ13" s="35" t="s">
        <v>30</v>
      </c>
      <c r="AK13" s="34" t="s">
        <v>29</v>
      </c>
      <c r="AL13" s="60">
        <v>2</v>
      </c>
      <c r="AM13" s="60" t="s">
        <v>28</v>
      </c>
      <c r="AN13" s="60">
        <v>4</v>
      </c>
      <c r="AO13" s="35" t="s">
        <v>30</v>
      </c>
      <c r="AP13" s="34" t="s">
        <v>29</v>
      </c>
      <c r="AQ13" s="60">
        <v>2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1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1</v>
      </c>
      <c r="AL14" s="56">
        <v>0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143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0</v>
      </c>
      <c r="I15" s="39" t="s">
        <v>28</v>
      </c>
      <c r="J15" s="39">
        <f>R9</f>
        <v>3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0</v>
      </c>
      <c r="AM15" s="59" t="s">
        <v>28</v>
      </c>
      <c r="AN15" s="59">
        <v>3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14</v>
      </c>
      <c r="AV15" s="29">
        <f>+C14+H14+M14+R14+W14+AB14+AG14+AL14+AQ14</f>
        <v>0</v>
      </c>
      <c r="AW15" s="30">
        <f>+AU15+AV15</f>
        <v>14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18</v>
      </c>
      <c r="BA15" s="31">
        <f>+C16+H16+M16+R16+W16+AB16+AG16+AL16+AQ16</f>
        <v>13</v>
      </c>
      <c r="BB15" s="29" t="s">
        <v>31</v>
      </c>
      <c r="BC15" s="30">
        <f>+E16+J16+O16+T16+Y16+AD16+AI16+AN16+AS16</f>
        <v>36</v>
      </c>
      <c r="BD15" s="75">
        <f>IF(BC15=0,"10.000",BA15/(BA15+BC15)*10)</f>
        <v>2.6530612244897962</v>
      </c>
      <c r="BE15" s="96">
        <f>RANK(BF15,$BF$6:$BF$30)</f>
        <v>8</v>
      </c>
      <c r="BF15" s="32">
        <f>AW15*1000+AV15*100+AZ16*10+BD15</f>
        <v>13882.65306122449</v>
      </c>
    </row>
    <row r="16" spans="1:58" ht="14.25" customHeight="1" x14ac:dyDescent="0.2">
      <c r="A16" s="5"/>
      <c r="B16" s="34" t="s">
        <v>29</v>
      </c>
      <c r="C16" s="45">
        <f>T7</f>
        <v>3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6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2</v>
      </c>
      <c r="X16" s="59" t="s">
        <v>28</v>
      </c>
      <c r="Y16" s="59">
        <v>4</v>
      </c>
      <c r="Z16" s="24" t="s">
        <v>30</v>
      </c>
      <c r="AA16" s="23" t="s">
        <v>29</v>
      </c>
      <c r="AB16" s="59">
        <v>2</v>
      </c>
      <c r="AC16" s="59" t="s">
        <v>28</v>
      </c>
      <c r="AD16" s="59">
        <v>4</v>
      </c>
      <c r="AE16" s="24" t="s">
        <v>30</v>
      </c>
      <c r="AF16" s="23" t="s">
        <v>29</v>
      </c>
      <c r="AG16" s="59">
        <v>2</v>
      </c>
      <c r="AH16" s="59" t="s">
        <v>28</v>
      </c>
      <c r="AI16" s="59">
        <v>4</v>
      </c>
      <c r="AJ16" s="24" t="s">
        <v>30</v>
      </c>
      <c r="AK16" s="23" t="s">
        <v>29</v>
      </c>
      <c r="AL16" s="59">
        <v>0</v>
      </c>
      <c r="AM16" s="59" t="s">
        <v>28</v>
      </c>
      <c r="AN16" s="59">
        <v>6</v>
      </c>
      <c r="AO16" s="24" t="s">
        <v>30</v>
      </c>
      <c r="AP16" s="23" t="s">
        <v>29</v>
      </c>
      <c r="AQ16" s="59">
        <v>2</v>
      </c>
      <c r="AR16" s="59" t="s">
        <v>28</v>
      </c>
      <c r="AS16" s="59">
        <v>4</v>
      </c>
      <c r="AT16" s="24" t="s">
        <v>30</v>
      </c>
      <c r="AU16" s="76"/>
      <c r="AV16" s="29"/>
      <c r="AW16" s="30"/>
      <c r="AX16" s="29"/>
      <c r="AY16" s="29"/>
      <c r="AZ16" s="79">
        <f>+AX15-AZ15</f>
        <v>-12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141</v>
      </c>
      <c r="B18" s="23"/>
      <c r="C18" s="39">
        <f>Y6</f>
        <v>3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2</v>
      </c>
      <c r="N18" s="39" t="s">
        <v>28</v>
      </c>
      <c r="O18" s="39">
        <f>W12</f>
        <v>1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>
        <v>0</v>
      </c>
      <c r="AM18" s="59" t="s">
        <v>28</v>
      </c>
      <c r="AN18" s="59">
        <v>3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4</v>
      </c>
      <c r="AW18" s="30">
        <f>+AU18+AV18</f>
        <v>20</v>
      </c>
      <c r="AX18" s="29">
        <f>+C18+H18+M18+R18+W18+AB18+AG18+AL18+AQ18</f>
        <v>11</v>
      </c>
      <c r="AY18" s="29" t="s">
        <v>31</v>
      </c>
      <c r="AZ18" s="29">
        <f>+E18+J18+O18+T18+Y18+AD18+AI18+AN18+AS18</f>
        <v>13</v>
      </c>
      <c r="BA18" s="31">
        <f>+C19+H19+M19+R19+W19+AB19+AG19+AL19+AQ19</f>
        <v>23</v>
      </c>
      <c r="BB18" s="29" t="s">
        <v>31</v>
      </c>
      <c r="BC18" s="30">
        <f>+E19+J19+O19+T19+Y19+AD19+AI19+AN19+AS19</f>
        <v>28</v>
      </c>
      <c r="BD18" s="75">
        <f>IF(BC18=0,"10.000",BA18/(BA18+BC18)*10)</f>
        <v>4.5098039215686274</v>
      </c>
      <c r="BE18" s="96">
        <f>RANK(BF18,$BF$6:$BF$30)</f>
        <v>4</v>
      </c>
      <c r="BF18" s="32">
        <f>AW18*1000+AV18*100+AZ19*10+BD18</f>
        <v>20384.50980392157</v>
      </c>
    </row>
    <row r="19" spans="1:58" ht="14.25" customHeight="1" x14ac:dyDescent="0.2">
      <c r="A19" s="33"/>
      <c r="B19" s="34" t="s">
        <v>29</v>
      </c>
      <c r="C19" s="45">
        <f>Y7</f>
        <v>6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4</v>
      </c>
      <c r="N19" s="45" t="s">
        <v>28</v>
      </c>
      <c r="O19" s="45">
        <f>W13</f>
        <v>3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2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>
        <v>2</v>
      </c>
      <c r="AH19" s="60" t="s">
        <v>28</v>
      </c>
      <c r="AI19" s="60">
        <v>4</v>
      </c>
      <c r="AJ19" s="35" t="s">
        <v>30</v>
      </c>
      <c r="AK19" s="34" t="s">
        <v>29</v>
      </c>
      <c r="AL19" s="60">
        <v>0</v>
      </c>
      <c r="AM19" s="60" t="s">
        <v>28</v>
      </c>
      <c r="AN19" s="60">
        <v>6</v>
      </c>
      <c r="AO19" s="35" t="s">
        <v>30</v>
      </c>
      <c r="AP19" s="34" t="s">
        <v>29</v>
      </c>
      <c r="AQ19" s="60">
        <v>3</v>
      </c>
      <c r="AR19" s="60" t="s">
        <v>28</v>
      </c>
      <c r="AS19" s="60">
        <v>5</v>
      </c>
      <c r="AT19" s="35" t="s">
        <v>30</v>
      </c>
      <c r="AU19" s="76"/>
      <c r="AV19" s="77"/>
      <c r="AW19" s="78"/>
      <c r="AX19" s="77"/>
      <c r="AY19" s="77"/>
      <c r="AZ19" s="79">
        <f>+AX18-AZ18</f>
        <v>-2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140</v>
      </c>
      <c r="B21" s="23"/>
      <c r="C21" s="39">
        <f>AD6</f>
        <v>3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3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>
        <v>1</v>
      </c>
      <c r="AR21" s="59" t="s">
        <v>28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2</v>
      </c>
      <c r="AW21" s="30">
        <f>+AU21+AV21</f>
        <v>18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14</v>
      </c>
      <c r="BA21" s="31">
        <f>+C22+H22+M22+R22+W22+AB22+AG22+AL22+AQ22</f>
        <v>21</v>
      </c>
      <c r="BB21" s="29" t="s">
        <v>31</v>
      </c>
      <c r="BC21" s="30">
        <f>+E22+J22+O22+T22+Y22+AD22+AI22+AN22+AS22</f>
        <v>30</v>
      </c>
      <c r="BD21" s="75">
        <f>IF(BC21=0,"10.000",BA21/(BA21+BC21)*10)</f>
        <v>4.117647058823529</v>
      </c>
      <c r="BE21" s="96">
        <f>RANK(BF21,$BF$6:$BF$30)</f>
        <v>7</v>
      </c>
      <c r="BF21" s="32">
        <f>AW21*1000+AV21*100+AZ22*10+BD21</f>
        <v>18164.117647058825</v>
      </c>
    </row>
    <row r="22" spans="1:58" ht="14.25" customHeight="1" x14ac:dyDescent="0.2">
      <c r="A22" s="5"/>
      <c r="B22" s="34" t="s">
        <v>29</v>
      </c>
      <c r="C22" s="45">
        <f>AD7</f>
        <v>6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6</v>
      </c>
      <c r="K22" s="45" t="s">
        <v>30</v>
      </c>
      <c r="L22" s="48" t="s">
        <v>29</v>
      </c>
      <c r="M22" s="45">
        <f>AD13</f>
        <v>2</v>
      </c>
      <c r="N22" s="45" t="s">
        <v>28</v>
      </c>
      <c r="O22" s="45">
        <f>AB13</f>
        <v>5</v>
      </c>
      <c r="P22" s="45" t="s">
        <v>30</v>
      </c>
      <c r="Q22" s="48" t="s">
        <v>29</v>
      </c>
      <c r="R22" s="45">
        <f>AD16</f>
        <v>4</v>
      </c>
      <c r="S22" s="45" t="s">
        <v>28</v>
      </c>
      <c r="T22" s="45">
        <f>AB16</f>
        <v>2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4</v>
      </c>
      <c r="AJ22" s="24" t="s">
        <v>30</v>
      </c>
      <c r="AK22" s="23" t="s">
        <v>29</v>
      </c>
      <c r="AL22" s="59">
        <v>2</v>
      </c>
      <c r="AM22" s="59" t="s">
        <v>28</v>
      </c>
      <c r="AN22" s="59">
        <v>4</v>
      </c>
      <c r="AO22" s="24" t="s">
        <v>30</v>
      </c>
      <c r="AP22" s="23" t="s">
        <v>29</v>
      </c>
      <c r="AQ22" s="59">
        <v>3</v>
      </c>
      <c r="AR22" s="59" t="s">
        <v>28</v>
      </c>
      <c r="AS22" s="59">
        <v>5</v>
      </c>
      <c r="AT22" s="24" t="s">
        <v>30</v>
      </c>
      <c r="AU22" s="76"/>
      <c r="AV22" s="29"/>
      <c r="AW22" s="30"/>
      <c r="AX22" s="29"/>
      <c r="AY22" s="29"/>
      <c r="AZ22" s="79">
        <f>+AX21-AZ21</f>
        <v>-4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1</v>
      </c>
      <c r="C23" s="56">
        <v>1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1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1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150</v>
      </c>
      <c r="B24" s="23"/>
      <c r="C24" s="39">
        <v>2</v>
      </c>
      <c r="D24" s="39" t="s">
        <v>28</v>
      </c>
      <c r="E24" s="39">
        <v>1</v>
      </c>
      <c r="F24" s="39"/>
      <c r="G24" s="47"/>
      <c r="H24" s="39">
        <f>AI9</f>
        <v>0</v>
      </c>
      <c r="I24" s="39" t="s">
        <v>28</v>
      </c>
      <c r="J24" s="39">
        <f>AG9</f>
        <v>3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0</v>
      </c>
      <c r="AM24" s="59" t="s">
        <v>28</v>
      </c>
      <c r="AN24" s="59">
        <v>3</v>
      </c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13</v>
      </c>
      <c r="AV24" s="29">
        <f>+C23+H23+M23+R23+W23+AB23+AG23+AL23+AQ23</f>
        <v>6</v>
      </c>
      <c r="AW24" s="30">
        <f>+AU24+AV24</f>
        <v>19</v>
      </c>
      <c r="AX24" s="29">
        <f>+C24+H24+M24+R24+W24+AB24+AG24+AL24+AQ24</f>
        <v>13</v>
      </c>
      <c r="AY24" s="29" t="s">
        <v>31</v>
      </c>
      <c r="AZ24" s="29">
        <f>+E24+J24+O24+T24+Y24+AD24+AI24+AN24+AS24</f>
        <v>11</v>
      </c>
      <c r="BA24" s="31">
        <f>+C25+H25+M25+R25+W25+AB25+AG25+AL25+AQ25</f>
        <v>29</v>
      </c>
      <c r="BB24" s="29" t="s">
        <v>31</v>
      </c>
      <c r="BC24" s="30">
        <f>+E25+J25+O25+T25+Y25+AD25+AI25+AN25+AS25</f>
        <v>24</v>
      </c>
      <c r="BD24" s="75">
        <f>IF(BC24=0,"10.000",BA24/(BA24+BC24)*10)</f>
        <v>5.4716981132075473</v>
      </c>
      <c r="BE24" s="96">
        <f>RANK(BF24,$BF$6:$BF$30)</f>
        <v>6</v>
      </c>
      <c r="BF24" s="32">
        <f>AW24*1000+AV24*100+AZ25*10+BD24</f>
        <v>19625.471698113208</v>
      </c>
    </row>
    <row r="25" spans="1:58" ht="14.25" customHeight="1" x14ac:dyDescent="0.2">
      <c r="A25" s="33"/>
      <c r="B25" s="34" t="s">
        <v>29</v>
      </c>
      <c r="C25" s="45">
        <v>4</v>
      </c>
      <c r="D25" s="45" t="s">
        <v>28</v>
      </c>
      <c r="E25" s="45">
        <v>2</v>
      </c>
      <c r="F25" s="45" t="s">
        <v>30</v>
      </c>
      <c r="G25" s="48" t="s">
        <v>29</v>
      </c>
      <c r="H25" s="45">
        <v>3</v>
      </c>
      <c r="I25" s="45" t="s">
        <v>28</v>
      </c>
      <c r="J25" s="45">
        <f>AG10</f>
        <v>6</v>
      </c>
      <c r="K25" s="45" t="s">
        <v>30</v>
      </c>
      <c r="L25" s="48" t="s">
        <v>29</v>
      </c>
      <c r="M25" s="45">
        <f>AI13</f>
        <v>4</v>
      </c>
      <c r="N25" s="45" t="s">
        <v>28</v>
      </c>
      <c r="O25" s="45">
        <f>AG13</f>
        <v>4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2</v>
      </c>
      <c r="U25" s="45" t="s">
        <v>30</v>
      </c>
      <c r="V25" s="48" t="s">
        <v>29</v>
      </c>
      <c r="W25" s="45">
        <f>AI19</f>
        <v>4</v>
      </c>
      <c r="X25" s="45" t="s">
        <v>28</v>
      </c>
      <c r="Y25" s="45">
        <f>AG19</f>
        <v>2</v>
      </c>
      <c r="Z25" s="45" t="s">
        <v>30</v>
      </c>
      <c r="AA25" s="48" t="s">
        <v>29</v>
      </c>
      <c r="AB25" s="45">
        <f>AI22</f>
        <v>4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0</v>
      </c>
      <c r="AM25" s="60" t="s">
        <v>28</v>
      </c>
      <c r="AN25" s="60">
        <v>6</v>
      </c>
      <c r="AO25" s="35" t="s">
        <v>30</v>
      </c>
      <c r="AP25" s="34" t="s">
        <v>29</v>
      </c>
      <c r="AQ25" s="60">
        <v>6</v>
      </c>
      <c r="AR25" s="60" t="s">
        <v>28</v>
      </c>
      <c r="AS25" s="60">
        <v>0</v>
      </c>
      <c r="AT25" s="35" t="s">
        <v>30</v>
      </c>
      <c r="AU25" s="76"/>
      <c r="AV25" s="77"/>
      <c r="AW25" s="78"/>
      <c r="AX25" s="77"/>
      <c r="AY25" s="77"/>
      <c r="AZ25" s="79">
        <f>+AX24-AZ24</f>
        <v>2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152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v>3</v>
      </c>
      <c r="S27" s="39" t="s">
        <v>28</v>
      </c>
      <c r="T27" s="39">
        <f>AL15</f>
        <v>0</v>
      </c>
      <c r="U27" s="39"/>
      <c r="V27" s="47"/>
      <c r="W27" s="39">
        <f>AN18</f>
        <v>3</v>
      </c>
      <c r="X27" s="39" t="s">
        <v>28</v>
      </c>
      <c r="Y27" s="39">
        <f>AL18</f>
        <v>0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3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>
        <v>2</v>
      </c>
      <c r="AR27" s="59" t="s">
        <v>28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8</v>
      </c>
      <c r="AW27" s="30">
        <f>+AU27+AV27</f>
        <v>24</v>
      </c>
      <c r="AX27" s="29">
        <f>+C27+H27+M27+R27+W27+AB27+AG27+AL27+AQ27</f>
        <v>20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40</v>
      </c>
      <c r="BB27" s="29" t="s">
        <v>31</v>
      </c>
      <c r="BC27" s="30">
        <f>+E28+J28+O28+T28+Y28+AD28+AI28+AN28+AS28</f>
        <v>9</v>
      </c>
      <c r="BD27" s="75">
        <f>IF(BC27=0,"10.000",BA27/(BA27+BC27)*10)</f>
        <v>8.1632653061224492</v>
      </c>
      <c r="BE27" s="96">
        <f>RANK(BF27,$BF$6:$BF$30)</f>
        <v>1</v>
      </c>
      <c r="BF27" s="32">
        <f>AW27*1000+AV27*100+AZ28*10+BD27</f>
        <v>24968.163265306124</v>
      </c>
    </row>
    <row r="28" spans="1:58" ht="14.25" customHeight="1" x14ac:dyDescent="0.2">
      <c r="A28" s="33"/>
      <c r="B28" s="34" t="s">
        <v>29</v>
      </c>
      <c r="C28" s="45">
        <f>AN7</f>
        <v>6</v>
      </c>
      <c r="D28" s="45" t="s">
        <v>28</v>
      </c>
      <c r="E28" s="45">
        <f>AL7</f>
        <v>1</v>
      </c>
      <c r="F28" s="45" t="s">
        <v>30</v>
      </c>
      <c r="G28" s="48" t="s">
        <v>29</v>
      </c>
      <c r="H28" s="45">
        <f>AN10</f>
        <v>4</v>
      </c>
      <c r="I28" s="45" t="s">
        <v>28</v>
      </c>
      <c r="J28" s="45">
        <f>AL10</f>
        <v>2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v>6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6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4</v>
      </c>
      <c r="AC28" s="45" t="s">
        <v>28</v>
      </c>
      <c r="AD28" s="45">
        <f>AL22</f>
        <v>2</v>
      </c>
      <c r="AE28" s="45" t="s">
        <v>30</v>
      </c>
      <c r="AF28" s="48" t="s">
        <v>29</v>
      </c>
      <c r="AG28" s="45">
        <f>AN25</f>
        <v>6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28</v>
      </c>
      <c r="AS28" s="60">
        <v>2</v>
      </c>
      <c r="AT28" s="35" t="s">
        <v>30</v>
      </c>
      <c r="AU28" s="76"/>
      <c r="AV28" s="77"/>
      <c r="AW28" s="78"/>
      <c r="AX28" s="77"/>
      <c r="AY28" s="77"/>
      <c r="AZ28" s="79">
        <f>+AX27-AZ27</f>
        <v>16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>
        <v>2</v>
      </c>
      <c r="AL29" s="91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151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v>2</v>
      </c>
      <c r="N30" s="39" t="s">
        <v>28</v>
      </c>
      <c r="O30" s="39">
        <v>1</v>
      </c>
      <c r="P30" s="39"/>
      <c r="Q30" s="47"/>
      <c r="R30" s="39">
        <f>AS15</f>
        <v>2</v>
      </c>
      <c r="S30" s="39" t="s">
        <v>28</v>
      </c>
      <c r="T30" s="39">
        <f>AQ15</f>
        <v>1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2</v>
      </c>
      <c r="AC30" s="39" t="s">
        <v>28</v>
      </c>
      <c r="AD30" s="39">
        <f>AQ21</f>
        <v>1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1</v>
      </c>
      <c r="AM30" s="39" t="s">
        <v>28</v>
      </c>
      <c r="AN30" s="39">
        <f>AQ27</f>
        <v>2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4</v>
      </c>
      <c r="AW30" s="30">
        <f>+AU30+AV30</f>
        <v>20</v>
      </c>
      <c r="AX30" s="29">
        <f>+C30+H30+M30+R30+W30+AB30+AG30+AL30+AQ30</f>
        <v>10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26</v>
      </c>
      <c r="BB30" s="29" t="s">
        <v>31</v>
      </c>
      <c r="BC30" s="30">
        <f>+E31+J31+O31+T31+Y31+AD31+AI31+AN31+AS31</f>
        <v>30</v>
      </c>
      <c r="BD30" s="75">
        <f>IF(BC30=0,"10.000",BA30/(BA30+BC30)*10)</f>
        <v>4.6428571428571432</v>
      </c>
      <c r="BE30" s="96">
        <f>RANK(BF30,$BF$6:$BF$30)</f>
        <v>5</v>
      </c>
      <c r="BF30" s="32">
        <f>AW30*1000+AV30*100+AZ31*10+BD30</f>
        <v>20364.642857142859</v>
      </c>
    </row>
    <row r="31" spans="1:58" ht="14.25" customHeight="1" thickBot="1" x14ac:dyDescent="0.2">
      <c r="A31" s="14"/>
      <c r="B31" s="50" t="s">
        <v>29</v>
      </c>
      <c r="C31" s="92">
        <f>AS7</f>
        <v>3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3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v>4</v>
      </c>
      <c r="N31" s="92" t="s">
        <v>28</v>
      </c>
      <c r="O31" s="92">
        <v>2</v>
      </c>
      <c r="P31" s="92" t="s">
        <v>30</v>
      </c>
      <c r="Q31" s="110" t="s">
        <v>29</v>
      </c>
      <c r="R31" s="92">
        <f>AS16</f>
        <v>4</v>
      </c>
      <c r="S31" s="92" t="s">
        <v>28</v>
      </c>
      <c r="T31" s="92">
        <f>AQ16</f>
        <v>2</v>
      </c>
      <c r="U31" s="92" t="s">
        <v>30</v>
      </c>
      <c r="V31" s="110" t="s">
        <v>29</v>
      </c>
      <c r="W31" s="92">
        <f>AS19</f>
        <v>5</v>
      </c>
      <c r="X31" s="92" t="s">
        <v>28</v>
      </c>
      <c r="Y31" s="92">
        <f>AQ19</f>
        <v>3</v>
      </c>
      <c r="Z31" s="92" t="s">
        <v>30</v>
      </c>
      <c r="AA31" s="110" t="s">
        <v>29</v>
      </c>
      <c r="AB31" s="92">
        <f>AS22</f>
        <v>5</v>
      </c>
      <c r="AC31" s="92" t="s">
        <v>28</v>
      </c>
      <c r="AD31" s="92">
        <f>AQ22</f>
        <v>3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6</v>
      </c>
      <c r="AJ31" s="92" t="s">
        <v>30</v>
      </c>
      <c r="AK31" s="110" t="s">
        <v>29</v>
      </c>
      <c r="AL31" s="92">
        <f>AS28</f>
        <v>2</v>
      </c>
      <c r="AM31" s="92" t="s">
        <v>28</v>
      </c>
      <c r="AN31" s="92">
        <f>AQ28</f>
        <v>4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-4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dimension ref="A1:BF37"/>
  <sheetViews>
    <sheetView zoomScale="75" workbookViewId="0">
      <selection activeCell="AL30" sqref="AL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0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0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146</v>
      </c>
      <c r="B6" s="23"/>
      <c r="C6" s="24"/>
      <c r="D6" s="24"/>
      <c r="E6" s="24"/>
      <c r="F6" s="24"/>
      <c r="G6" s="23"/>
      <c r="H6" s="59">
        <v>0</v>
      </c>
      <c r="I6" s="59" t="s">
        <v>28</v>
      </c>
      <c r="J6" s="59">
        <v>3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0</v>
      </c>
      <c r="S6" s="59" t="s">
        <v>28</v>
      </c>
      <c r="T6" s="59">
        <v>3</v>
      </c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1</v>
      </c>
      <c r="AC6" s="59" t="s">
        <v>28</v>
      </c>
      <c r="AD6" s="59">
        <v>2</v>
      </c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16</v>
      </c>
      <c r="AV6" s="29">
        <f>+C5+H5+M5+R5+W5+AB5+AG5+AL5+AQ5</f>
        <v>4</v>
      </c>
      <c r="AW6" s="30">
        <f>+AU6+AV6</f>
        <v>20</v>
      </c>
      <c r="AX6" s="29">
        <f>+C6+H6+M6+R6+W6+AB6+AG6+AL6+AQ6</f>
        <v>10</v>
      </c>
      <c r="AY6" s="29" t="s">
        <v>31</v>
      </c>
      <c r="AZ6" s="29">
        <f>+E6+J6+O6+T6+Y6+AD6+AI6+AN6+AS6</f>
        <v>14</v>
      </c>
      <c r="BA6" s="31">
        <f>+C7+H7+M7+R7+W7+AB7+AG7+AL7+AQ7</f>
        <v>24</v>
      </c>
      <c r="BB6" s="29" t="s">
        <v>31</v>
      </c>
      <c r="BC6" s="30">
        <f>+E7+J7+O7+T7+Y7+AD7+AI7+AN7+AS7</f>
        <v>28</v>
      </c>
      <c r="BD6" s="75">
        <f>IF(BC6=0,"10.000",BA6/(BA6+BC6)*10)</f>
        <v>4.6153846153846159</v>
      </c>
      <c r="BE6" s="96">
        <f>RANK(BF6,$BF$6:$BF$30)</f>
        <v>3</v>
      </c>
      <c r="BF6" s="32">
        <f>AW6*1000+AV6*100+AZ7*10+BD6</f>
        <v>20364.615384615383</v>
      </c>
    </row>
    <row r="7" spans="1:58" ht="14.25" customHeight="1" x14ac:dyDescent="0.15">
      <c r="A7" s="33" t="s">
        <v>165</v>
      </c>
      <c r="B7" s="34"/>
      <c r="C7" s="35"/>
      <c r="D7" s="35"/>
      <c r="E7" s="35"/>
      <c r="F7" s="35"/>
      <c r="G7" s="34" t="s">
        <v>29</v>
      </c>
      <c r="H7" s="60">
        <v>1</v>
      </c>
      <c r="I7" s="60" t="s">
        <v>28</v>
      </c>
      <c r="J7" s="60">
        <v>6</v>
      </c>
      <c r="K7" s="36" t="s">
        <v>30</v>
      </c>
      <c r="L7" s="34" t="s">
        <v>29</v>
      </c>
      <c r="M7" s="60">
        <v>3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0</v>
      </c>
      <c r="S7" s="60" t="s">
        <v>28</v>
      </c>
      <c r="T7" s="60">
        <v>6</v>
      </c>
      <c r="U7" s="36" t="s">
        <v>30</v>
      </c>
      <c r="V7" s="34" t="s">
        <v>29</v>
      </c>
      <c r="W7" s="60">
        <v>4</v>
      </c>
      <c r="X7" s="60" t="s">
        <v>28</v>
      </c>
      <c r="Y7" s="60">
        <v>2</v>
      </c>
      <c r="Z7" s="36" t="s">
        <v>30</v>
      </c>
      <c r="AA7" s="34" t="s">
        <v>29</v>
      </c>
      <c r="AB7" s="60">
        <v>2</v>
      </c>
      <c r="AC7" s="60" t="s">
        <v>28</v>
      </c>
      <c r="AD7" s="60">
        <v>4</v>
      </c>
      <c r="AE7" s="36" t="s">
        <v>30</v>
      </c>
      <c r="AF7" s="34" t="s">
        <v>29</v>
      </c>
      <c r="AG7" s="60">
        <v>4</v>
      </c>
      <c r="AH7" s="60" t="s">
        <v>28</v>
      </c>
      <c r="AI7" s="60">
        <v>2</v>
      </c>
      <c r="AJ7" s="36" t="s">
        <v>30</v>
      </c>
      <c r="AK7" s="34" t="s">
        <v>29</v>
      </c>
      <c r="AL7" s="60">
        <v>5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5</v>
      </c>
      <c r="AR7" s="60" t="s">
        <v>28</v>
      </c>
      <c r="AS7" s="60">
        <v>2</v>
      </c>
      <c r="AT7" s="35" t="s">
        <v>30</v>
      </c>
      <c r="AU7" s="76"/>
      <c r="AV7" s="77"/>
      <c r="AW7" s="78"/>
      <c r="AX7" s="77"/>
      <c r="AY7" s="77"/>
      <c r="AZ7" s="79">
        <f>+AX6-AZ6</f>
        <v>-4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1</v>
      </c>
      <c r="M8" s="56">
        <v>0</v>
      </c>
      <c r="N8" s="24"/>
      <c r="O8" s="24"/>
      <c r="P8" s="24"/>
      <c r="Q8" s="52">
        <v>2</v>
      </c>
      <c r="R8" s="56">
        <v>0</v>
      </c>
      <c r="S8" s="24"/>
      <c r="T8" s="24"/>
      <c r="U8" s="24"/>
      <c r="V8" s="52">
        <v>2</v>
      </c>
      <c r="W8" s="56">
        <v>0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1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145</v>
      </c>
      <c r="B9" s="23"/>
      <c r="C9" s="39">
        <f>J6</f>
        <v>3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>
        <v>0</v>
      </c>
      <c r="S9" s="59" t="s">
        <v>28</v>
      </c>
      <c r="T9" s="59">
        <v>3</v>
      </c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2</v>
      </c>
      <c r="AR9" s="59" t="s">
        <v>28</v>
      </c>
      <c r="AS9" s="59">
        <v>1</v>
      </c>
      <c r="AT9" s="24"/>
      <c r="AU9" s="74">
        <f>+B8+G8+L8+Q8+V8+AA8+AF8+AK8+AP8</f>
        <v>14</v>
      </c>
      <c r="AV9" s="29">
        <f>+C8+H8+M8+R8+W8+AB8+AG8+AL8+AQ8</f>
        <v>5</v>
      </c>
      <c r="AW9" s="30">
        <f>+AU9+AV9</f>
        <v>19</v>
      </c>
      <c r="AX9" s="29">
        <f>+C9+H9+M9+R9+W9+AB9+AG9+AL9+AQ9</f>
        <v>13</v>
      </c>
      <c r="AY9" s="29" t="s">
        <v>31</v>
      </c>
      <c r="AZ9" s="29">
        <f>+E9+J9+O9+T9+Y9+AD9+AI9+AN9+AS9</f>
        <v>11</v>
      </c>
      <c r="BA9" s="31">
        <f>+C10+H10+M10+R10+W10+AB10+AG10+AL10+AQ10</f>
        <v>27</v>
      </c>
      <c r="BB9" s="29" t="s">
        <v>31</v>
      </c>
      <c r="BC9" s="30">
        <f>+E10+J10+O10+T10+Y10+AD10+AI10+AN10+AS10</f>
        <v>23</v>
      </c>
      <c r="BD9" s="75">
        <f>IF(BC9=0,"10.000",BA9/(BA9+BC9)*10)</f>
        <v>5.4</v>
      </c>
      <c r="BE9" s="96">
        <f>RANK(BF9,$BF$6:$BF$30)</f>
        <v>4</v>
      </c>
      <c r="BF9" s="32">
        <f>AW9*1000+AV9*100+AZ10*10+BD9</f>
        <v>19525.400000000001</v>
      </c>
    </row>
    <row r="10" spans="1:58" ht="14.25" customHeight="1" x14ac:dyDescent="0.2">
      <c r="A10" s="5"/>
      <c r="B10" s="34" t="s">
        <v>29</v>
      </c>
      <c r="C10" s="45">
        <f>J7</f>
        <v>6</v>
      </c>
      <c r="D10" s="35" t="s">
        <v>28</v>
      </c>
      <c r="E10" s="45">
        <f>H7</f>
        <v>1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2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0</v>
      </c>
      <c r="S10" s="59" t="s">
        <v>28</v>
      </c>
      <c r="T10" s="59">
        <v>6</v>
      </c>
      <c r="U10" s="24" t="s">
        <v>30</v>
      </c>
      <c r="V10" s="23" t="s">
        <v>29</v>
      </c>
      <c r="W10" s="59">
        <v>3</v>
      </c>
      <c r="X10" s="59" t="s">
        <v>28</v>
      </c>
      <c r="Y10" s="59">
        <v>4</v>
      </c>
      <c r="Z10" s="24" t="s">
        <v>30</v>
      </c>
      <c r="AA10" s="23"/>
      <c r="AB10" s="59">
        <v>4</v>
      </c>
      <c r="AC10" s="59" t="s">
        <v>28</v>
      </c>
      <c r="AD10" s="59">
        <v>2</v>
      </c>
      <c r="AE10" s="24"/>
      <c r="AF10" s="23" t="s">
        <v>29</v>
      </c>
      <c r="AG10" s="59">
        <v>4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4</v>
      </c>
      <c r="AM10" s="59" t="s">
        <v>28</v>
      </c>
      <c r="AN10" s="59">
        <v>2</v>
      </c>
      <c r="AO10" s="24" t="s">
        <v>30</v>
      </c>
      <c r="AP10" s="23" t="s">
        <v>29</v>
      </c>
      <c r="AQ10" s="59">
        <v>4</v>
      </c>
      <c r="AR10" s="59" t="s">
        <v>28</v>
      </c>
      <c r="AS10" s="59">
        <v>2</v>
      </c>
      <c r="AT10" s="24" t="s">
        <v>30</v>
      </c>
      <c r="AU10" s="76"/>
      <c r="AV10" s="29"/>
      <c r="AW10" s="30"/>
      <c r="AX10" s="29"/>
      <c r="AY10" s="29"/>
      <c r="AZ10" s="79">
        <f>+AX9-AZ9</f>
        <v>2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149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2</v>
      </c>
      <c r="AH12" s="59" t="s">
        <v>28</v>
      </c>
      <c r="AI12" s="59">
        <v>1</v>
      </c>
      <c r="AJ12" s="24"/>
      <c r="AK12" s="23"/>
      <c r="AL12" s="59">
        <v>2</v>
      </c>
      <c r="AM12" s="59" t="s">
        <v>28</v>
      </c>
      <c r="AN12" s="59">
        <v>1</v>
      </c>
      <c r="AO12" s="24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7</v>
      </c>
      <c r="AW12" s="30">
        <f>+AU12+AV12</f>
        <v>23</v>
      </c>
      <c r="AX12" s="29">
        <f>+C12+H12+M12+R12+W12+AB12+AG12+AL12+AQ12</f>
        <v>15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33</v>
      </c>
      <c r="BB12" s="29" t="s">
        <v>31</v>
      </c>
      <c r="BC12" s="30">
        <f>+E13+J13+O13+T13+Y13+AD13+AI13+AN13+AS13</f>
        <v>22</v>
      </c>
      <c r="BD12" s="75">
        <f>IF(BC12=0,"10.000",BA12/(BA12+BC12)*10)</f>
        <v>6</v>
      </c>
      <c r="BE12" s="96">
        <f>RANK(BF12,$BF$6:$BF$30)</f>
        <v>2</v>
      </c>
      <c r="BF12" s="32">
        <f>AW12*1000+AV12*100+AZ13*10+BD12</f>
        <v>23766</v>
      </c>
    </row>
    <row r="13" spans="1:58" ht="14.25" customHeight="1" x14ac:dyDescent="0.2">
      <c r="A13" s="33"/>
      <c r="B13" s="34" t="s">
        <v>29</v>
      </c>
      <c r="C13" s="45">
        <f>O7</f>
        <v>4</v>
      </c>
      <c r="D13" s="35" t="s">
        <v>28</v>
      </c>
      <c r="E13" s="45">
        <f>M7</f>
        <v>3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2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5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5</v>
      </c>
      <c r="AC13" s="60" t="s">
        <v>28</v>
      </c>
      <c r="AD13" s="60">
        <v>3</v>
      </c>
      <c r="AE13" s="35" t="s">
        <v>30</v>
      </c>
      <c r="AF13" s="34" t="s">
        <v>29</v>
      </c>
      <c r="AG13" s="60">
        <v>4</v>
      </c>
      <c r="AH13" s="60" t="s">
        <v>28</v>
      </c>
      <c r="AI13" s="60">
        <v>2</v>
      </c>
      <c r="AJ13" s="35" t="s">
        <v>30</v>
      </c>
      <c r="AK13" s="34" t="s">
        <v>29</v>
      </c>
      <c r="AL13" s="60">
        <v>4</v>
      </c>
      <c r="AM13" s="60" t="s">
        <v>28</v>
      </c>
      <c r="AN13" s="60">
        <v>3</v>
      </c>
      <c r="AO13" s="35" t="s">
        <v>30</v>
      </c>
      <c r="AP13" s="34" t="s">
        <v>29</v>
      </c>
      <c r="AQ13" s="60">
        <v>5</v>
      </c>
      <c r="AR13" s="60" t="s">
        <v>28</v>
      </c>
      <c r="AS13" s="60">
        <v>2</v>
      </c>
      <c r="AT13" s="35" t="s">
        <v>30</v>
      </c>
      <c r="AU13" s="76"/>
      <c r="AV13" s="77"/>
      <c r="AW13" s="78"/>
      <c r="AX13" s="77"/>
      <c r="AY13" s="77"/>
      <c r="AZ13" s="79">
        <f>+AX12-AZ12</f>
        <v>6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148</v>
      </c>
      <c r="B15" s="23"/>
      <c r="C15" s="39">
        <f>T6</f>
        <v>3</v>
      </c>
      <c r="D15" s="39" t="s">
        <v>28</v>
      </c>
      <c r="E15" s="39">
        <f>R6</f>
        <v>0</v>
      </c>
      <c r="F15" s="24"/>
      <c r="G15" s="23"/>
      <c r="H15" s="39">
        <f>T9</f>
        <v>3</v>
      </c>
      <c r="I15" s="39" t="s">
        <v>28</v>
      </c>
      <c r="J15" s="39">
        <f>R9</f>
        <v>0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2</v>
      </c>
      <c r="AC15" s="59" t="s">
        <v>28</v>
      </c>
      <c r="AD15" s="59">
        <v>1</v>
      </c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>
        <v>3</v>
      </c>
      <c r="AR15" s="59" t="s">
        <v>28</v>
      </c>
      <c r="AS15" s="59">
        <v>0</v>
      </c>
      <c r="AT15" s="24"/>
      <c r="AU15" s="74">
        <f>+B14+G14+L14+Q14+V14+AA14+AF14+AK14+AP14</f>
        <v>16</v>
      </c>
      <c r="AV15" s="29">
        <f>+C14+H14+M14+R14+W14+AB14+AG14+AL14+AQ14</f>
        <v>8</v>
      </c>
      <c r="AW15" s="30">
        <f>+AU15+AV15</f>
        <v>24</v>
      </c>
      <c r="AX15" s="29">
        <f>+C15+H15+M15+R15+W15+AB15+AG15+AL15+AQ15</f>
        <v>21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43</v>
      </c>
      <c r="BB15" s="29" t="s">
        <v>31</v>
      </c>
      <c r="BC15" s="30">
        <f>+E16+J16+O16+T16+Y16+AD16+AI16+AN16+AS16</f>
        <v>7</v>
      </c>
      <c r="BD15" s="75">
        <f>IF(BC15=0,"10.000",BA15/(BA15+BC15)*10)</f>
        <v>8.6</v>
      </c>
      <c r="BE15" s="96">
        <f>RANK(BF15,$BF$6:$BF$30)</f>
        <v>1</v>
      </c>
      <c r="BF15" s="32">
        <f>AW15*1000+AV15*100+AZ16*10+BD15</f>
        <v>24988.6</v>
      </c>
    </row>
    <row r="16" spans="1:58" ht="14.25" customHeight="1" x14ac:dyDescent="0.2">
      <c r="A16" s="5"/>
      <c r="B16" s="34" t="s">
        <v>29</v>
      </c>
      <c r="C16" s="45">
        <f>T7</f>
        <v>6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6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5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>
        <v>4</v>
      </c>
      <c r="AC16" s="59" t="s">
        <v>28</v>
      </c>
      <c r="AD16" s="59">
        <v>2</v>
      </c>
      <c r="AE16" s="24" t="s">
        <v>30</v>
      </c>
      <c r="AF16" s="23" t="s">
        <v>29</v>
      </c>
      <c r="AG16" s="59">
        <v>6</v>
      </c>
      <c r="AH16" s="59" t="s">
        <v>28</v>
      </c>
      <c r="AI16" s="59">
        <v>0</v>
      </c>
      <c r="AJ16" s="24" t="s">
        <v>30</v>
      </c>
      <c r="AK16" s="23" t="s">
        <v>29</v>
      </c>
      <c r="AL16" s="59">
        <v>6</v>
      </c>
      <c r="AM16" s="59" t="s">
        <v>28</v>
      </c>
      <c r="AN16" s="59">
        <v>0</v>
      </c>
      <c r="AO16" s="24" t="s">
        <v>30</v>
      </c>
      <c r="AP16" s="23" t="s">
        <v>29</v>
      </c>
      <c r="AQ16" s="59">
        <v>6</v>
      </c>
      <c r="AR16" s="59" t="s">
        <v>28</v>
      </c>
      <c r="AS16" s="59">
        <v>0</v>
      </c>
      <c r="AT16" s="24" t="s">
        <v>30</v>
      </c>
      <c r="AU16" s="76"/>
      <c r="AV16" s="29"/>
      <c r="AW16" s="30"/>
      <c r="AX16" s="29"/>
      <c r="AY16" s="29"/>
      <c r="AZ16" s="79">
        <f>+AX15-AZ15</f>
        <v>18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159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v>1</v>
      </c>
      <c r="S18" s="39" t="s">
        <v>28</v>
      </c>
      <c r="T18" s="39"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>
        <v>1</v>
      </c>
      <c r="AM18" s="59" t="s">
        <v>28</v>
      </c>
      <c r="AN18" s="59">
        <v>2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2</v>
      </c>
      <c r="AW18" s="30">
        <f>+AU18+AV18</f>
        <v>18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14</v>
      </c>
      <c r="BA18" s="31">
        <f>+C19+H19+M19+R19+W19+AB19+AG19+AL19+AQ19</f>
        <v>21</v>
      </c>
      <c r="BB18" s="29" t="s">
        <v>31</v>
      </c>
      <c r="BC18" s="30">
        <f>+E19+J19+O19+T19+Y19+AD19+AI19+AN19+AS19</f>
        <v>29</v>
      </c>
      <c r="BD18" s="75">
        <f>IF(BC18=0,"10.000",BA18/(BA18+BC18)*10)</f>
        <v>4.2</v>
      </c>
      <c r="BE18" s="96">
        <f>RANK(BF18,$BF$6:$BF$30)</f>
        <v>7</v>
      </c>
      <c r="BF18" s="32">
        <f>AW18*1000+AV18*100+AZ19*10+BD18</f>
        <v>18164.2</v>
      </c>
    </row>
    <row r="19" spans="1:58" ht="14.25" customHeight="1" x14ac:dyDescent="0.2">
      <c r="A19" s="33" t="s">
        <v>160</v>
      </c>
      <c r="B19" s="34" t="s">
        <v>29</v>
      </c>
      <c r="C19" s="45">
        <f>Y7</f>
        <v>2</v>
      </c>
      <c r="D19" s="45" t="s">
        <v>28</v>
      </c>
      <c r="E19" s="45">
        <f>W7</f>
        <v>4</v>
      </c>
      <c r="F19" s="45" t="s">
        <v>30</v>
      </c>
      <c r="G19" s="48" t="s">
        <v>29</v>
      </c>
      <c r="H19" s="45">
        <f>Y10</f>
        <v>4</v>
      </c>
      <c r="I19" s="45" t="s">
        <v>28</v>
      </c>
      <c r="J19" s="45">
        <f>W10</f>
        <v>3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v>2</v>
      </c>
      <c r="S19" s="45" t="s">
        <v>28</v>
      </c>
      <c r="T19" s="45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>
        <v>2</v>
      </c>
      <c r="AH19" s="60" t="s">
        <v>28</v>
      </c>
      <c r="AI19" s="60">
        <v>4</v>
      </c>
      <c r="AJ19" s="35" t="s">
        <v>30</v>
      </c>
      <c r="AK19" s="34" t="s">
        <v>29</v>
      </c>
      <c r="AL19" s="60">
        <v>2</v>
      </c>
      <c r="AM19" s="60" t="s">
        <v>28</v>
      </c>
      <c r="AN19" s="60">
        <v>4</v>
      </c>
      <c r="AO19" s="35" t="s">
        <v>30</v>
      </c>
      <c r="AP19" s="34" t="s">
        <v>29</v>
      </c>
      <c r="AQ19" s="60">
        <v>3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-4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0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161</v>
      </c>
      <c r="B21" s="23"/>
      <c r="C21" s="39">
        <f>AD6</f>
        <v>2</v>
      </c>
      <c r="D21" s="39" t="s">
        <v>28</v>
      </c>
      <c r="E21" s="39">
        <f>AB6</f>
        <v>1</v>
      </c>
      <c r="F21" s="39"/>
      <c r="G21" s="47"/>
      <c r="H21" s="39">
        <v>1</v>
      </c>
      <c r="I21" s="39" t="s">
        <v>28</v>
      </c>
      <c r="J21" s="39">
        <v>2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1</v>
      </c>
      <c r="S21" s="39" t="s">
        <v>28</v>
      </c>
      <c r="T21" s="39">
        <f>AB15</f>
        <v>2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2</v>
      </c>
      <c r="AM21" s="59" t="s">
        <v>28</v>
      </c>
      <c r="AN21" s="59">
        <v>1</v>
      </c>
      <c r="AO21" s="24"/>
      <c r="AP21" s="23"/>
      <c r="AQ21" s="59">
        <v>2</v>
      </c>
      <c r="AR21" s="59" t="s">
        <v>28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3</v>
      </c>
      <c r="AW21" s="30">
        <f>+AU21+AV21</f>
        <v>19</v>
      </c>
      <c r="AX21" s="29">
        <f>+C21+H21+M21+R21+W21+AB21+AG21+AL21+AQ21</f>
        <v>11</v>
      </c>
      <c r="AY21" s="29" t="s">
        <v>31</v>
      </c>
      <c r="AZ21" s="29">
        <f>+E21+J21+O21+T21+Y21+AD21+AI21+AN21+AS21</f>
        <v>13</v>
      </c>
      <c r="BA21" s="31">
        <f>+C22+H22+M22+R22+W22+AB22+AG22+AL22+AQ22</f>
        <v>24</v>
      </c>
      <c r="BB21" s="29" t="s">
        <v>31</v>
      </c>
      <c r="BC21" s="30">
        <f>+E22+J22+O22+T22+Y22+AD22+AI22+AN22+AS22</f>
        <v>27</v>
      </c>
      <c r="BD21" s="75">
        <f>IF(BC21=0,"10.000",BA21/(BA21+BC21)*10)</f>
        <v>4.7058823529411766</v>
      </c>
      <c r="BE21" s="96">
        <f>RANK(BF21,$BF$6:$BF$30)</f>
        <v>5</v>
      </c>
      <c r="BF21" s="32">
        <f>AW21*1000+AV21*100+AZ22*10+BD21</f>
        <v>19284.705882352941</v>
      </c>
    </row>
    <row r="22" spans="1:58" ht="14.25" customHeight="1" x14ac:dyDescent="0.2">
      <c r="A22" s="5" t="s">
        <v>160</v>
      </c>
      <c r="B22" s="34" t="s">
        <v>29</v>
      </c>
      <c r="C22" s="45">
        <f>AD7</f>
        <v>4</v>
      </c>
      <c r="D22" s="45" t="s">
        <v>28</v>
      </c>
      <c r="E22" s="45">
        <f>AB7</f>
        <v>2</v>
      </c>
      <c r="F22" s="45" t="s">
        <v>30</v>
      </c>
      <c r="G22" s="48" t="s">
        <v>29</v>
      </c>
      <c r="H22" s="45">
        <v>2</v>
      </c>
      <c r="I22" s="45" t="s">
        <v>28</v>
      </c>
      <c r="J22" s="45">
        <v>4</v>
      </c>
      <c r="K22" s="45" t="s">
        <v>30</v>
      </c>
      <c r="L22" s="48" t="s">
        <v>29</v>
      </c>
      <c r="M22" s="45">
        <f>AD13</f>
        <v>3</v>
      </c>
      <c r="N22" s="45" t="s">
        <v>28</v>
      </c>
      <c r="O22" s="45">
        <f>AB13</f>
        <v>5</v>
      </c>
      <c r="P22" s="45" t="s">
        <v>30</v>
      </c>
      <c r="Q22" s="48" t="s">
        <v>29</v>
      </c>
      <c r="R22" s="45">
        <f>AD16</f>
        <v>2</v>
      </c>
      <c r="S22" s="45" t="s">
        <v>28</v>
      </c>
      <c r="T22" s="45">
        <f>AB16</f>
        <v>4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4</v>
      </c>
      <c r="AJ22" s="24" t="s">
        <v>30</v>
      </c>
      <c r="AK22" s="23" t="s">
        <v>29</v>
      </c>
      <c r="AL22" s="59">
        <v>4</v>
      </c>
      <c r="AM22" s="59" t="s">
        <v>28</v>
      </c>
      <c r="AN22" s="59">
        <v>2</v>
      </c>
      <c r="AO22" s="24" t="s">
        <v>30</v>
      </c>
      <c r="AP22" s="23" t="s">
        <v>29</v>
      </c>
      <c r="AQ22" s="59">
        <v>5</v>
      </c>
      <c r="AR22" s="59" t="s">
        <v>28</v>
      </c>
      <c r="AS22" s="59">
        <v>2</v>
      </c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181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1</v>
      </c>
      <c r="N24" s="39" t="s">
        <v>28</v>
      </c>
      <c r="O24" s="39">
        <f>AG12</f>
        <v>2</v>
      </c>
      <c r="P24" s="39"/>
      <c r="Q24" s="47"/>
      <c r="R24" s="39">
        <f>AI15</f>
        <v>0</v>
      </c>
      <c r="S24" s="39" t="s">
        <v>28</v>
      </c>
      <c r="T24" s="39">
        <f>AG15</f>
        <v>3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1</v>
      </c>
      <c r="AM24" s="59" t="s">
        <v>28</v>
      </c>
      <c r="AN24" s="59">
        <v>2</v>
      </c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16</v>
      </c>
      <c r="AV24" s="29">
        <f>+C23+H23+M23+R23+W23+AB23+AG23+AL23+AQ23</f>
        <v>2</v>
      </c>
      <c r="AW24" s="30">
        <f>+AU24+AV24</f>
        <v>18</v>
      </c>
      <c r="AX24" s="29">
        <f>+C24+H24+M24+R24+W24+AB24+AG24+AL24+AQ24</f>
        <v>8</v>
      </c>
      <c r="AY24" s="29" t="s">
        <v>31</v>
      </c>
      <c r="AZ24" s="29">
        <f>+E24+J24+O24+T24+Y24+AD24+AI24+AN24+AS24</f>
        <v>16</v>
      </c>
      <c r="BA24" s="31">
        <f>+C25+H25+M25+R25+W25+AB25+AG25+AL25+AQ25</f>
        <v>17</v>
      </c>
      <c r="BB24" s="29" t="s">
        <v>31</v>
      </c>
      <c r="BC24" s="30">
        <f>+E25+J25+O25+T25+Y25+AD25+AI25+AN25+AS25</f>
        <v>33</v>
      </c>
      <c r="BD24" s="75">
        <f>IF(BC24=0,"10.000",BA24/(BA24+BC24)*10)</f>
        <v>3.4000000000000004</v>
      </c>
      <c r="BE24" s="96">
        <f>RANK(BF24,$BF$6:$BF$30)</f>
        <v>9</v>
      </c>
      <c r="BF24" s="32">
        <f>AW24*1000+AV24*100+AZ25*10+BD24</f>
        <v>18123.400000000001</v>
      </c>
    </row>
    <row r="25" spans="1:58" ht="14.25" customHeight="1" x14ac:dyDescent="0.2">
      <c r="A25" s="33"/>
      <c r="B25" s="34" t="s">
        <v>29</v>
      </c>
      <c r="C25" s="45">
        <f>AI7</f>
        <v>2</v>
      </c>
      <c r="D25" s="45" t="s">
        <v>28</v>
      </c>
      <c r="E25" s="45">
        <f>AG7</f>
        <v>4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4</v>
      </c>
      <c r="K25" s="45" t="s">
        <v>30</v>
      </c>
      <c r="L25" s="48" t="s">
        <v>29</v>
      </c>
      <c r="M25" s="45">
        <f>AI13</f>
        <v>2</v>
      </c>
      <c r="N25" s="45" t="s">
        <v>28</v>
      </c>
      <c r="O25" s="45">
        <f>AG13</f>
        <v>4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6</v>
      </c>
      <c r="U25" s="45" t="s">
        <v>30</v>
      </c>
      <c r="V25" s="48" t="s">
        <v>29</v>
      </c>
      <c r="W25" s="45">
        <f>AI19</f>
        <v>4</v>
      </c>
      <c r="X25" s="45" t="s">
        <v>28</v>
      </c>
      <c r="Y25" s="45">
        <f>AG19</f>
        <v>2</v>
      </c>
      <c r="Z25" s="45" t="s">
        <v>30</v>
      </c>
      <c r="AA25" s="48" t="s">
        <v>29</v>
      </c>
      <c r="AB25" s="45">
        <f>AI22</f>
        <v>4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2</v>
      </c>
      <c r="AM25" s="60" t="s">
        <v>28</v>
      </c>
      <c r="AN25" s="60">
        <v>5</v>
      </c>
      <c r="AO25" s="35" t="s">
        <v>30</v>
      </c>
      <c r="AP25" s="34" t="s">
        <v>29</v>
      </c>
      <c r="AQ25" s="60">
        <v>1</v>
      </c>
      <c r="AR25" s="60" t="s">
        <v>28</v>
      </c>
      <c r="AS25" s="60">
        <v>6</v>
      </c>
      <c r="AT25" s="35" t="s">
        <v>30</v>
      </c>
      <c r="AU25" s="76"/>
      <c r="AV25" s="77"/>
      <c r="AW25" s="78"/>
      <c r="AX25" s="77"/>
      <c r="AY25" s="77"/>
      <c r="AZ25" s="79">
        <f>+AX24-AZ24</f>
        <v>-8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153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1</v>
      </c>
      <c r="N27" s="39" t="s">
        <v>28</v>
      </c>
      <c r="O27" s="39">
        <f>AL12</f>
        <v>2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2</v>
      </c>
      <c r="X27" s="39" t="s">
        <v>28</v>
      </c>
      <c r="Y27" s="39">
        <f>AL18</f>
        <v>1</v>
      </c>
      <c r="Z27" s="39"/>
      <c r="AA27" s="47"/>
      <c r="AB27" s="39">
        <f>AN21</f>
        <v>1</v>
      </c>
      <c r="AC27" s="39" t="s">
        <v>28</v>
      </c>
      <c r="AD27" s="39">
        <f>AL21</f>
        <v>2</v>
      </c>
      <c r="AE27" s="39"/>
      <c r="AF27" s="47"/>
      <c r="AG27" s="39">
        <f>AN24</f>
        <v>2</v>
      </c>
      <c r="AH27" s="39" t="s">
        <v>28</v>
      </c>
      <c r="AI27" s="39">
        <f>AL24</f>
        <v>1</v>
      </c>
      <c r="AJ27" s="24"/>
      <c r="AK27" s="23"/>
      <c r="AL27" s="24"/>
      <c r="AM27" s="24"/>
      <c r="AN27" s="24"/>
      <c r="AO27" s="24"/>
      <c r="AP27" s="23"/>
      <c r="AQ27" s="59">
        <v>3</v>
      </c>
      <c r="AR27" s="59" t="s">
        <v>28</v>
      </c>
      <c r="AS27" s="59">
        <v>0</v>
      </c>
      <c r="AT27" s="24"/>
      <c r="AU27" s="74">
        <f>+B26+G26+L26+Q26+V26+AA26+AF26+AK26+AP26</f>
        <v>16</v>
      </c>
      <c r="AV27" s="29">
        <f>+C26+H26+M26+R26+W26+AB26+AG26+AL26+AQ26</f>
        <v>3</v>
      </c>
      <c r="AW27" s="30">
        <f>+AU27+AV27</f>
        <v>19</v>
      </c>
      <c r="AX27" s="29">
        <f>+C27+H27+M27+R27+W27+AB27+AG27+AL27+AQ27</f>
        <v>11</v>
      </c>
      <c r="AY27" s="29" t="s">
        <v>31</v>
      </c>
      <c r="AZ27" s="29">
        <f>+E27+J27+O27+T27+Y27+AD27+AI27+AN27+AS27</f>
        <v>13</v>
      </c>
      <c r="BA27" s="31">
        <f>+C28+H28+M28+R28+W28+AB28+AG28+AL28+AQ28</f>
        <v>24</v>
      </c>
      <c r="BB27" s="29" t="s">
        <v>31</v>
      </c>
      <c r="BC27" s="30">
        <f>+E28+J28+O28+T28+Y28+AD28+AI28+AN28+AS28</f>
        <v>27</v>
      </c>
      <c r="BD27" s="75">
        <f>IF(BC27=0,"10.000",BA27/(BA27+BC27)*10)</f>
        <v>4.7058823529411766</v>
      </c>
      <c r="BE27" s="96">
        <f>RANK(BF27,$BF$6:$BF$30)</f>
        <v>5</v>
      </c>
      <c r="BF27" s="32">
        <f>AW27*1000+AV27*100+AZ28*10+BD27</f>
        <v>19284.705882352941</v>
      </c>
    </row>
    <row r="28" spans="1:58" ht="14.25" customHeight="1" x14ac:dyDescent="0.2">
      <c r="A28" s="129" t="s">
        <v>164</v>
      </c>
      <c r="B28" s="34" t="s">
        <v>29</v>
      </c>
      <c r="C28" s="45">
        <f>AN7</f>
        <v>2</v>
      </c>
      <c r="D28" s="45" t="s">
        <v>28</v>
      </c>
      <c r="E28" s="45">
        <f>AL7</f>
        <v>5</v>
      </c>
      <c r="F28" s="45" t="s">
        <v>30</v>
      </c>
      <c r="G28" s="48" t="s">
        <v>29</v>
      </c>
      <c r="H28" s="45">
        <f>AN10</f>
        <v>2</v>
      </c>
      <c r="I28" s="45" t="s">
        <v>28</v>
      </c>
      <c r="J28" s="45">
        <f>AL10</f>
        <v>4</v>
      </c>
      <c r="K28" s="45" t="s">
        <v>30</v>
      </c>
      <c r="L28" s="48" t="s">
        <v>29</v>
      </c>
      <c r="M28" s="45">
        <f>AN13</f>
        <v>3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6</v>
      </c>
      <c r="U28" s="45" t="s">
        <v>30</v>
      </c>
      <c r="V28" s="48" t="s">
        <v>29</v>
      </c>
      <c r="W28" s="45">
        <f>AN19</f>
        <v>4</v>
      </c>
      <c r="X28" s="45" t="s">
        <v>28</v>
      </c>
      <c r="Y28" s="45">
        <f>AL19</f>
        <v>2</v>
      </c>
      <c r="Z28" s="45" t="s">
        <v>30</v>
      </c>
      <c r="AA28" s="48" t="s">
        <v>29</v>
      </c>
      <c r="AB28" s="45">
        <f>AN22</f>
        <v>2</v>
      </c>
      <c r="AC28" s="45" t="s">
        <v>28</v>
      </c>
      <c r="AD28" s="45">
        <f>AL22</f>
        <v>4</v>
      </c>
      <c r="AE28" s="45" t="s">
        <v>30</v>
      </c>
      <c r="AF28" s="48" t="s">
        <v>29</v>
      </c>
      <c r="AG28" s="45">
        <f>AN25</f>
        <v>5</v>
      </c>
      <c r="AH28" s="45" t="s">
        <v>28</v>
      </c>
      <c r="AI28" s="45">
        <f>AL25</f>
        <v>2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28</v>
      </c>
      <c r="AS28" s="60">
        <v>0</v>
      </c>
      <c r="AT28" s="35" t="s">
        <v>30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2</v>
      </c>
      <c r="R29" s="56">
        <v>0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0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162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1</v>
      </c>
      <c r="I30" s="39" t="s">
        <v>28</v>
      </c>
      <c r="J30" s="39">
        <f>AQ9</f>
        <v>2</v>
      </c>
      <c r="K30" s="39"/>
      <c r="L30" s="47"/>
      <c r="M30" s="39">
        <f>AS12</f>
        <v>1</v>
      </c>
      <c r="N30" s="39" t="s">
        <v>28</v>
      </c>
      <c r="O30" s="39">
        <f>AQ12</f>
        <v>2</v>
      </c>
      <c r="P30" s="39"/>
      <c r="Q30" s="47"/>
      <c r="R30" s="39">
        <f>AS15</f>
        <v>0</v>
      </c>
      <c r="S30" s="39" t="s">
        <v>28</v>
      </c>
      <c r="T30" s="39">
        <f>AQ15</f>
        <v>3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1</v>
      </c>
      <c r="AC30" s="39" t="s">
        <v>28</v>
      </c>
      <c r="AD30" s="39">
        <f>AQ21</f>
        <v>2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3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2</v>
      </c>
      <c r="AW30" s="30">
        <f>+AU30+AV30</f>
        <v>18</v>
      </c>
      <c r="AX30" s="29">
        <f>+C30+H30+M30+R30+W30+AB30+AG30+AL30+AQ30</f>
        <v>9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18</v>
      </c>
      <c r="BB30" s="29" t="s">
        <v>31</v>
      </c>
      <c r="BC30" s="30">
        <f>+E31+J31+O31+T31+Y31+AD31+AI31+AN31+AS31</f>
        <v>35</v>
      </c>
      <c r="BD30" s="75">
        <f>IF(BC30=0,"10.000",BA30/(BA30+BC30)*10)</f>
        <v>3.3962264150943393</v>
      </c>
      <c r="BE30" s="96">
        <f>RANK(BF30,$BF$6:$BF$30)</f>
        <v>8</v>
      </c>
      <c r="BF30" s="32">
        <f>AW30*1000+AV30*100+AZ31*10+BD30</f>
        <v>18143.396226415094</v>
      </c>
    </row>
    <row r="31" spans="1:58" ht="14.25" customHeight="1" thickBot="1" x14ac:dyDescent="0.2">
      <c r="A31" s="14" t="s">
        <v>163</v>
      </c>
      <c r="B31" s="50" t="s">
        <v>29</v>
      </c>
      <c r="C31" s="92">
        <f>AS7</f>
        <v>2</v>
      </c>
      <c r="D31" s="92" t="s">
        <v>28</v>
      </c>
      <c r="E31" s="92">
        <f>AQ7</f>
        <v>5</v>
      </c>
      <c r="F31" s="92" t="s">
        <v>30</v>
      </c>
      <c r="G31" s="110" t="s">
        <v>29</v>
      </c>
      <c r="H31" s="92">
        <f>AS10</f>
        <v>2</v>
      </c>
      <c r="I31" s="92" t="s">
        <v>28</v>
      </c>
      <c r="J31" s="92">
        <f>AQ10</f>
        <v>4</v>
      </c>
      <c r="K31" s="92" t="s">
        <v>30</v>
      </c>
      <c r="L31" s="110" t="s">
        <v>29</v>
      </c>
      <c r="M31" s="92">
        <f>AS13</f>
        <v>2</v>
      </c>
      <c r="N31" s="92" t="s">
        <v>28</v>
      </c>
      <c r="O31" s="92">
        <f>AQ13</f>
        <v>5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6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3</v>
      </c>
      <c r="Z31" s="92" t="s">
        <v>30</v>
      </c>
      <c r="AA31" s="110" t="s">
        <v>29</v>
      </c>
      <c r="AB31" s="92">
        <f>AS22</f>
        <v>2</v>
      </c>
      <c r="AC31" s="92" t="s">
        <v>28</v>
      </c>
      <c r="AD31" s="92">
        <f>AQ22</f>
        <v>5</v>
      </c>
      <c r="AE31" s="92" t="s">
        <v>30</v>
      </c>
      <c r="AF31" s="110" t="s">
        <v>29</v>
      </c>
      <c r="AG31" s="92">
        <f>AS25</f>
        <v>6</v>
      </c>
      <c r="AH31" s="92" t="s">
        <v>28</v>
      </c>
      <c r="AI31" s="92">
        <f>AQ25</f>
        <v>1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6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tabSelected="1" zoomScale="75" workbookViewId="0">
      <selection activeCell="AP13" sqref="AP1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0</v>
      </c>
      <c r="X5" s="24"/>
      <c r="Y5" s="24"/>
      <c r="Z5" s="25"/>
      <c r="AA5" s="52">
        <v>2</v>
      </c>
      <c r="AB5" s="56">
        <v>0</v>
      </c>
      <c r="AC5" s="24"/>
      <c r="AD5" s="24"/>
      <c r="AE5" s="25"/>
      <c r="AF5" s="52">
        <v>2</v>
      </c>
      <c r="AG5" s="56">
        <v>0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184</v>
      </c>
      <c r="B6" s="23"/>
      <c r="C6" s="24"/>
      <c r="D6" s="24"/>
      <c r="E6" s="24"/>
      <c r="F6" s="24"/>
      <c r="G6" s="23"/>
      <c r="H6" s="59">
        <v>1</v>
      </c>
      <c r="I6" s="59" t="s">
        <v>28</v>
      </c>
      <c r="J6" s="59">
        <v>2</v>
      </c>
      <c r="K6" s="25"/>
      <c r="L6" s="23"/>
      <c r="M6" s="59">
        <v>2</v>
      </c>
      <c r="N6" s="59" t="s">
        <v>28</v>
      </c>
      <c r="O6" s="59">
        <v>1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1</v>
      </c>
      <c r="X6" s="59" t="s">
        <v>28</v>
      </c>
      <c r="Y6" s="59">
        <v>2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0</v>
      </c>
      <c r="AR6" s="59" t="s">
        <v>28</v>
      </c>
      <c r="AS6" s="59">
        <v>3</v>
      </c>
      <c r="AT6" s="24"/>
      <c r="AU6" s="74">
        <f>+B5+G5+L5+Q5+V5+AA5+AF5+AK5+AP5</f>
        <v>16</v>
      </c>
      <c r="AV6" s="29">
        <f>+C5+H5+M5+R5+W5+AB5+AG5+AL5+AQ5</f>
        <v>2</v>
      </c>
      <c r="AW6" s="30">
        <f>+AU6+AV6</f>
        <v>18</v>
      </c>
      <c r="AX6" s="29">
        <f>+C6+H6+M6+R6+W6+AB6+AG6+AL6+AQ6</f>
        <v>7</v>
      </c>
      <c r="AY6" s="29" t="s">
        <v>31</v>
      </c>
      <c r="AZ6" s="29">
        <f>+E6+J6+O6+T6+Y6+AD6+AI6+AN6+AS6</f>
        <v>17</v>
      </c>
      <c r="BA6" s="31">
        <f>+C7+H7+M7+R7+W7+AB7+AG7+AL7+AQ7</f>
        <v>16</v>
      </c>
      <c r="BB6" s="29" t="s">
        <v>31</v>
      </c>
      <c r="BC6" s="30">
        <f>+E7+J7+O7+T7+Y7+AD7+AI7+AN7+AS7</f>
        <v>35</v>
      </c>
      <c r="BD6" s="75">
        <f>IF(BC6=0,"10.000",BA6/(BA6+BC6)*10)</f>
        <v>3.1372549019607843</v>
      </c>
      <c r="BE6" s="96">
        <f>RANK(BF6,$BF$6:$BF$30)</f>
        <v>8</v>
      </c>
      <c r="BF6" s="32">
        <f>AW6*1000+AV6*100+AZ7*10+BD6</f>
        <v>18103.137254901962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2</v>
      </c>
      <c r="I7" s="60" t="s">
        <v>28</v>
      </c>
      <c r="J7" s="60">
        <v>4</v>
      </c>
      <c r="K7" s="36" t="s">
        <v>30</v>
      </c>
      <c r="L7" s="34" t="s">
        <v>29</v>
      </c>
      <c r="M7" s="60">
        <v>4</v>
      </c>
      <c r="N7" s="60" t="s">
        <v>28</v>
      </c>
      <c r="O7" s="60">
        <v>2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2</v>
      </c>
      <c r="U7" s="36" t="s">
        <v>30</v>
      </c>
      <c r="V7" s="34" t="s">
        <v>29</v>
      </c>
      <c r="W7" s="60">
        <v>2</v>
      </c>
      <c r="X7" s="60" t="s">
        <v>28</v>
      </c>
      <c r="Y7" s="60">
        <v>5</v>
      </c>
      <c r="Z7" s="36" t="s">
        <v>30</v>
      </c>
      <c r="AA7" s="34" t="s">
        <v>29</v>
      </c>
      <c r="AB7" s="60">
        <v>0</v>
      </c>
      <c r="AC7" s="60" t="s">
        <v>28</v>
      </c>
      <c r="AD7" s="60">
        <v>6</v>
      </c>
      <c r="AE7" s="36" t="s">
        <v>30</v>
      </c>
      <c r="AF7" s="34" t="s">
        <v>29</v>
      </c>
      <c r="AG7" s="60">
        <v>0</v>
      </c>
      <c r="AH7" s="60" t="s">
        <v>28</v>
      </c>
      <c r="AI7" s="60">
        <v>6</v>
      </c>
      <c r="AJ7" s="36" t="s">
        <v>30</v>
      </c>
      <c r="AK7" s="34" t="s">
        <v>29</v>
      </c>
      <c r="AL7" s="60">
        <v>3</v>
      </c>
      <c r="AM7" s="60" t="s">
        <v>28</v>
      </c>
      <c r="AN7" s="60">
        <v>4</v>
      </c>
      <c r="AO7" s="36" t="s">
        <v>30</v>
      </c>
      <c r="AP7" s="34" t="s">
        <v>29</v>
      </c>
      <c r="AQ7" s="60">
        <v>1</v>
      </c>
      <c r="AR7" s="60" t="s">
        <v>28</v>
      </c>
      <c r="AS7" s="60">
        <v>6</v>
      </c>
      <c r="AT7" s="35" t="s">
        <v>30</v>
      </c>
      <c r="AU7" s="76"/>
      <c r="AV7" s="77"/>
      <c r="AW7" s="78"/>
      <c r="AX7" s="77"/>
      <c r="AY7" s="77"/>
      <c r="AZ7" s="79">
        <f>+AX6-AZ6</f>
        <v>-10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182</v>
      </c>
      <c r="B9" s="23"/>
      <c r="C9" s="39">
        <f>J6</f>
        <v>2</v>
      </c>
      <c r="D9" s="24" t="s">
        <v>28</v>
      </c>
      <c r="E9" s="39">
        <f>H6</f>
        <v>1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>
        <v>2</v>
      </c>
      <c r="S9" s="59" t="s">
        <v>28</v>
      </c>
      <c r="T9" s="59">
        <v>1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0</v>
      </c>
      <c r="AC9" s="59" t="s">
        <v>28</v>
      </c>
      <c r="AD9" s="59">
        <v>3</v>
      </c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0</v>
      </c>
      <c r="AR9" s="59" t="s">
        <v>28</v>
      </c>
      <c r="AS9" s="59">
        <v>3</v>
      </c>
      <c r="AT9" s="24"/>
      <c r="AU9" s="74">
        <f>+B8+G8+L8+Q8+V8+AA8+AF8+AK8+AP8</f>
        <v>16</v>
      </c>
      <c r="AV9" s="29">
        <f>+C8+H8+M8+R8+W8+AB8+AG8+AL8+AQ8</f>
        <v>3</v>
      </c>
      <c r="AW9" s="30">
        <f>+AU9+AV9</f>
        <v>19</v>
      </c>
      <c r="AX9" s="29">
        <f>+C9+H9+M9+R9+W9+AB9+AG9+AL9+AQ9</f>
        <v>8</v>
      </c>
      <c r="AY9" s="29" t="s">
        <v>31</v>
      </c>
      <c r="AZ9" s="29">
        <f>+E9+J9+O9+T9+Y9+AD9+AI9+AN9+AS9</f>
        <v>16</v>
      </c>
      <c r="BA9" s="31">
        <f>+C10+H10+M10+R10+W10+AB10+AG10+AL10+AQ10</f>
        <v>19</v>
      </c>
      <c r="BB9" s="29" t="s">
        <v>31</v>
      </c>
      <c r="BC9" s="30">
        <f>+E10+J10+O10+T10+Y10+AD10+AI10+AN10+AS10</f>
        <v>32</v>
      </c>
      <c r="BD9" s="75">
        <f>IF(BC9=0,"10.000",BA9/(BA9+BC9)*10)</f>
        <v>3.7254901960784315</v>
      </c>
      <c r="BE9" s="96">
        <f>RANK(BF9,$BF$6:$BF$30)</f>
        <v>6</v>
      </c>
      <c r="BF9" s="32">
        <f>AW9*1000+AV9*100+AZ10*10+BD9</f>
        <v>19223.725490196077</v>
      </c>
    </row>
    <row r="10" spans="1:58" ht="14.25" customHeight="1" x14ac:dyDescent="0.2">
      <c r="A10" s="5" t="s">
        <v>183</v>
      </c>
      <c r="B10" s="34" t="s">
        <v>29</v>
      </c>
      <c r="C10" s="45">
        <f>J7</f>
        <v>4</v>
      </c>
      <c r="D10" s="35" t="s">
        <v>28</v>
      </c>
      <c r="E10" s="45">
        <f>H7</f>
        <v>2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2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4</v>
      </c>
      <c r="S10" s="59" t="s">
        <v>28</v>
      </c>
      <c r="T10" s="59">
        <v>2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>
        <v>1</v>
      </c>
      <c r="AC10" s="59" t="s">
        <v>28</v>
      </c>
      <c r="AD10" s="59">
        <v>6</v>
      </c>
      <c r="AE10" s="24" t="s">
        <v>30</v>
      </c>
      <c r="AF10" s="23" t="s">
        <v>29</v>
      </c>
      <c r="AG10" s="59">
        <v>1</v>
      </c>
      <c r="AH10" s="59" t="s">
        <v>28</v>
      </c>
      <c r="AI10" s="59">
        <v>6</v>
      </c>
      <c r="AJ10" s="24" t="s">
        <v>30</v>
      </c>
      <c r="AK10" s="23" t="s">
        <v>29</v>
      </c>
      <c r="AL10" s="59">
        <v>2</v>
      </c>
      <c r="AM10" s="59" t="s">
        <v>28</v>
      </c>
      <c r="AN10" s="59">
        <v>4</v>
      </c>
      <c r="AO10" s="24" t="s">
        <v>30</v>
      </c>
      <c r="AP10" s="23" t="s">
        <v>29</v>
      </c>
      <c r="AQ10" s="59">
        <v>1</v>
      </c>
      <c r="AR10" s="59" t="s">
        <v>28</v>
      </c>
      <c r="AS10" s="59">
        <v>6</v>
      </c>
      <c r="AT10" s="24" t="s">
        <v>30</v>
      </c>
      <c r="AU10" s="76"/>
      <c r="AV10" s="29"/>
      <c r="AW10" s="30"/>
      <c r="AX10" s="29"/>
      <c r="AY10" s="29"/>
      <c r="AZ10" s="79">
        <f>+AX9-AZ9</f>
        <v>-8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0</v>
      </c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156</v>
      </c>
      <c r="B12" s="23"/>
      <c r="C12" s="39">
        <f>O6</f>
        <v>1</v>
      </c>
      <c r="D12" s="24" t="s">
        <v>28</v>
      </c>
      <c r="E12" s="39">
        <f>M6</f>
        <v>2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0</v>
      </c>
      <c r="X12" s="59" t="s">
        <v>28</v>
      </c>
      <c r="Y12" s="59">
        <v>3</v>
      </c>
      <c r="Z12" s="24"/>
      <c r="AA12" s="23"/>
      <c r="AB12" s="59">
        <v>0</v>
      </c>
      <c r="AC12" s="59" t="s">
        <v>28</v>
      </c>
      <c r="AD12" s="59">
        <v>3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2</v>
      </c>
      <c r="AW12" s="30">
        <f>+AU12+AV12</f>
        <v>18</v>
      </c>
      <c r="AX12" s="29">
        <f>+C12+H12+M12+R12+W12+AB12+AG12+AL12+AQ12</f>
        <v>8</v>
      </c>
      <c r="AY12" s="29" t="s">
        <v>31</v>
      </c>
      <c r="AZ12" s="29">
        <f>+E12+J12+O12+T12+Y12+AD12+AI12+AN12+AS12</f>
        <v>16</v>
      </c>
      <c r="BA12" s="31">
        <f>+C13+H13+M13+R13+W13+AB13+AG13+AL13+AQ13</f>
        <v>19</v>
      </c>
      <c r="BB12" s="29" t="s">
        <v>31</v>
      </c>
      <c r="BC12" s="30">
        <f>+E13+J13+O13+T13+Y13+AD13+AI13+AN13+AS13</f>
        <v>33</v>
      </c>
      <c r="BD12" s="75">
        <f>IF(BC12=0,"10.000",BA12/(BA12+BC12)*10)</f>
        <v>3.6538461538461537</v>
      </c>
      <c r="BE12" s="96">
        <f>RANK(BF12,$BF$6:$BF$30)</f>
        <v>7</v>
      </c>
      <c r="BF12" s="32">
        <f>AW12*1000+AV12*100+AZ13*10+BD12</f>
        <v>18123.653846153848</v>
      </c>
    </row>
    <row r="13" spans="1:58" ht="14.25" customHeight="1" x14ac:dyDescent="0.2">
      <c r="A13" s="33"/>
      <c r="B13" s="34" t="s">
        <v>29</v>
      </c>
      <c r="C13" s="45">
        <f>O7</f>
        <v>2</v>
      </c>
      <c r="D13" s="35" t="s">
        <v>28</v>
      </c>
      <c r="E13" s="45">
        <f>M7</f>
        <v>4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2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5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0</v>
      </c>
      <c r="X13" s="60" t="s">
        <v>28</v>
      </c>
      <c r="Y13" s="60">
        <v>6</v>
      </c>
      <c r="Z13" s="35" t="s">
        <v>30</v>
      </c>
      <c r="AA13" s="34" t="s">
        <v>29</v>
      </c>
      <c r="AB13" s="60">
        <v>0</v>
      </c>
      <c r="AC13" s="60" t="s">
        <v>28</v>
      </c>
      <c r="AD13" s="60">
        <v>6</v>
      </c>
      <c r="AE13" s="35" t="s">
        <v>30</v>
      </c>
      <c r="AF13" s="34" t="s">
        <v>29</v>
      </c>
      <c r="AG13" s="60">
        <v>3</v>
      </c>
      <c r="AH13" s="60" t="s">
        <v>28</v>
      </c>
      <c r="AI13" s="60">
        <v>4</v>
      </c>
      <c r="AJ13" s="35" t="s">
        <v>30</v>
      </c>
      <c r="AK13" s="34" t="s">
        <v>29</v>
      </c>
      <c r="AL13" s="60">
        <v>2</v>
      </c>
      <c r="AM13" s="60" t="s">
        <v>28</v>
      </c>
      <c r="AN13" s="60">
        <v>5</v>
      </c>
      <c r="AO13" s="35" t="s">
        <v>30</v>
      </c>
      <c r="AP13" s="34" t="s">
        <v>29</v>
      </c>
      <c r="AQ13" s="60">
        <v>3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-8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155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1</v>
      </c>
      <c r="I15" s="39" t="s">
        <v>28</v>
      </c>
      <c r="J15" s="39">
        <f>R9</f>
        <v>2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0</v>
      </c>
      <c r="X15" s="59" t="s">
        <v>28</v>
      </c>
      <c r="Y15" s="59">
        <v>3</v>
      </c>
      <c r="Z15" s="24"/>
      <c r="AA15" s="23"/>
      <c r="AB15" s="59">
        <v>0</v>
      </c>
      <c r="AC15" s="59" t="s">
        <v>28</v>
      </c>
      <c r="AD15" s="59">
        <v>3</v>
      </c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>
        <v>0</v>
      </c>
      <c r="AM15" s="59" t="s">
        <v>28</v>
      </c>
      <c r="AN15" s="59">
        <v>3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16</v>
      </c>
      <c r="AV15" s="29">
        <f>+C14+H14+M14+R14+W14+AB14+AG14+AL14+AQ14</f>
        <v>0</v>
      </c>
      <c r="AW15" s="30">
        <f>+AU15+AV15</f>
        <v>16</v>
      </c>
      <c r="AX15" s="29">
        <f>+C15+H15+M15+R15+W15+AB15+AG15+AL15+AQ15</f>
        <v>4</v>
      </c>
      <c r="AY15" s="29" t="s">
        <v>31</v>
      </c>
      <c r="AZ15" s="29">
        <f>+E15+J15+O15+T15+Y15+AD15+AI15+AN15+AS15</f>
        <v>20</v>
      </c>
      <c r="BA15" s="31">
        <f>+C16+H16+M16+R16+W16+AB16+AG16+AL16+AQ16</f>
        <v>9</v>
      </c>
      <c r="BB15" s="29" t="s">
        <v>31</v>
      </c>
      <c r="BC15" s="30">
        <f>+E16+J16+O16+T16+Y16+AD16+AI16+AN16+AS16</f>
        <v>42</v>
      </c>
      <c r="BD15" s="75">
        <f>IF(BC15=0,"10.000",BA15/(BA15+BC15)*10)</f>
        <v>1.7647058823529413</v>
      </c>
      <c r="BE15" s="96">
        <f>RANK(BF15,$BF$6:$BF$30)</f>
        <v>9</v>
      </c>
      <c r="BF15" s="32">
        <f>AW15*1000+AV15*100+AZ16*10+BD15</f>
        <v>15841.764705882353</v>
      </c>
    </row>
    <row r="16" spans="1:58" ht="14.25" customHeight="1" x14ac:dyDescent="0.2">
      <c r="A16" s="5"/>
      <c r="B16" s="34" t="s">
        <v>29</v>
      </c>
      <c r="C16" s="45">
        <f>T7</f>
        <v>2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2</v>
      </c>
      <c r="I16" s="45" t="s">
        <v>28</v>
      </c>
      <c r="J16" s="45">
        <f>R10</f>
        <v>4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5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0</v>
      </c>
      <c r="X16" s="59" t="s">
        <v>28</v>
      </c>
      <c r="Y16" s="59">
        <v>6</v>
      </c>
      <c r="Z16" s="24" t="s">
        <v>30</v>
      </c>
      <c r="AA16" s="23" t="s">
        <v>29</v>
      </c>
      <c r="AB16" s="59">
        <v>1</v>
      </c>
      <c r="AC16" s="59" t="s">
        <v>28</v>
      </c>
      <c r="AD16" s="59">
        <v>6</v>
      </c>
      <c r="AE16" s="24" t="s">
        <v>30</v>
      </c>
      <c r="AF16" s="23" t="s">
        <v>29</v>
      </c>
      <c r="AG16" s="59">
        <v>0</v>
      </c>
      <c r="AH16" s="59" t="s">
        <v>28</v>
      </c>
      <c r="AI16" s="59">
        <v>6</v>
      </c>
      <c r="AJ16" s="24" t="s">
        <v>30</v>
      </c>
      <c r="AK16" s="23" t="s">
        <v>29</v>
      </c>
      <c r="AL16" s="59">
        <v>0</v>
      </c>
      <c r="AM16" s="59" t="s">
        <v>28</v>
      </c>
      <c r="AN16" s="59">
        <v>6</v>
      </c>
      <c r="AO16" s="24" t="s">
        <v>30</v>
      </c>
      <c r="AP16" s="23" t="s">
        <v>29</v>
      </c>
      <c r="AQ16" s="59">
        <v>2</v>
      </c>
      <c r="AR16" s="59" t="s">
        <v>28</v>
      </c>
      <c r="AS16" s="59">
        <v>5</v>
      </c>
      <c r="AT16" s="24" t="s">
        <v>30</v>
      </c>
      <c r="AU16" s="76"/>
      <c r="AV16" s="29"/>
      <c r="AW16" s="30"/>
      <c r="AX16" s="29"/>
      <c r="AY16" s="29"/>
      <c r="AZ16" s="79">
        <f>+AX15-AZ15</f>
        <v>-16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98</v>
      </c>
      <c r="B18" s="23"/>
      <c r="C18" s="39">
        <f>Y6</f>
        <v>2</v>
      </c>
      <c r="D18" s="39" t="s">
        <v>28</v>
      </c>
      <c r="E18" s="39">
        <f>W6</f>
        <v>1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3</v>
      </c>
      <c r="N18" s="39" t="s">
        <v>28</v>
      </c>
      <c r="O18" s="39">
        <f>W12</f>
        <v>0</v>
      </c>
      <c r="P18" s="39"/>
      <c r="Q18" s="47"/>
      <c r="R18" s="39">
        <f>Y15</f>
        <v>3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>
        <v>2</v>
      </c>
      <c r="AM18" s="59" t="s">
        <v>28</v>
      </c>
      <c r="AN18" s="59">
        <v>1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4</v>
      </c>
      <c r="AW18" s="30">
        <f>+AU18+AV18</f>
        <v>20</v>
      </c>
      <c r="AX18" s="29">
        <f>+C18+H18+M18+R18+W18+AB18+AG18+AL18+AQ18</f>
        <v>12</v>
      </c>
      <c r="AY18" s="29" t="s">
        <v>31</v>
      </c>
      <c r="AZ18" s="29">
        <f>+E18+J18+O18+T18+Y18+AD18+AI18+AN18+AS18</f>
        <v>12</v>
      </c>
      <c r="BA18" s="31">
        <f>+C19+H19+M19+R19+W19+AB19+AG19+AL19+AQ19</f>
        <v>25</v>
      </c>
      <c r="BB18" s="29" t="s">
        <v>31</v>
      </c>
      <c r="BC18" s="30">
        <f>+E19+J19+O19+T19+Y19+AD19+AI19+AN19+AS19</f>
        <v>24</v>
      </c>
      <c r="BD18" s="75">
        <f>IF(BC18=0,"10.000",BA18/(BA18+BC18)*10)</f>
        <v>5.1020408163265305</v>
      </c>
      <c r="BE18" s="96">
        <f>RANK(BF18,$BF$6:$BF$30)</f>
        <v>5</v>
      </c>
      <c r="BF18" s="32">
        <f>AW18*1000+AV18*100+AZ19*10+BD18</f>
        <v>20405.102040816328</v>
      </c>
    </row>
    <row r="19" spans="1:58" ht="14.25" customHeight="1" x14ac:dyDescent="0.2">
      <c r="A19" s="33"/>
      <c r="B19" s="34" t="s">
        <v>29</v>
      </c>
      <c r="C19" s="45">
        <f>Y7</f>
        <v>5</v>
      </c>
      <c r="D19" s="45" t="s">
        <v>28</v>
      </c>
      <c r="E19" s="45">
        <f>W7</f>
        <v>2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6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6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>
        <v>0</v>
      </c>
      <c r="AH19" s="60" t="s">
        <v>28</v>
      </c>
      <c r="AI19" s="60">
        <v>6</v>
      </c>
      <c r="AJ19" s="35" t="s">
        <v>30</v>
      </c>
      <c r="AK19" s="34" t="s">
        <v>29</v>
      </c>
      <c r="AL19" s="60">
        <v>4</v>
      </c>
      <c r="AM19" s="60" t="s">
        <v>28</v>
      </c>
      <c r="AN19" s="60">
        <v>2</v>
      </c>
      <c r="AO19" s="35" t="s">
        <v>30</v>
      </c>
      <c r="AP19" s="34" t="s">
        <v>29</v>
      </c>
      <c r="AQ19" s="60">
        <v>2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102</v>
      </c>
      <c r="B21" s="23"/>
      <c r="C21" s="39">
        <f>AD6</f>
        <v>3</v>
      </c>
      <c r="D21" s="39" t="s">
        <v>28</v>
      </c>
      <c r="E21" s="39">
        <f>AB6</f>
        <v>0</v>
      </c>
      <c r="F21" s="39"/>
      <c r="G21" s="47"/>
      <c r="H21" s="39">
        <f>AD9</f>
        <v>3</v>
      </c>
      <c r="I21" s="39" t="s">
        <v>28</v>
      </c>
      <c r="J21" s="39">
        <f>AB9</f>
        <v>0</v>
      </c>
      <c r="K21" s="39"/>
      <c r="L21" s="47"/>
      <c r="M21" s="39">
        <f>AD12</f>
        <v>3</v>
      </c>
      <c r="N21" s="39" t="s">
        <v>28</v>
      </c>
      <c r="O21" s="39">
        <f>AB12</f>
        <v>0</v>
      </c>
      <c r="P21" s="39"/>
      <c r="Q21" s="47"/>
      <c r="R21" s="39">
        <f>AD15</f>
        <v>3</v>
      </c>
      <c r="S21" s="39" t="s">
        <v>28</v>
      </c>
      <c r="T21" s="39">
        <f>AB15</f>
        <v>0</v>
      </c>
      <c r="U21" s="39"/>
      <c r="V21" s="47"/>
      <c r="W21" s="39">
        <f>AD18</f>
        <v>3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2</v>
      </c>
      <c r="AM21" s="59" t="s">
        <v>28</v>
      </c>
      <c r="AN21" s="59">
        <v>1</v>
      </c>
      <c r="AO21" s="24"/>
      <c r="AP21" s="23"/>
      <c r="AQ21" s="59">
        <v>2</v>
      </c>
      <c r="AR21" s="59" t="s">
        <v>28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7</v>
      </c>
      <c r="AW21" s="30">
        <f>+AU21+AV21</f>
        <v>23</v>
      </c>
      <c r="AX21" s="29">
        <f>+C21+H21+M21+R21+W21+AB21+AG21+AL21+AQ21</f>
        <v>20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40</v>
      </c>
      <c r="BB21" s="29" t="s">
        <v>31</v>
      </c>
      <c r="BC21" s="30">
        <f>+E22+J22+O22+T22+Y22+AD22+AI22+AN22+AS22</f>
        <v>11</v>
      </c>
      <c r="BD21" s="75">
        <f>IF(BC21=0,"10.000",BA21/(BA21+BC21)*10)</f>
        <v>7.8431372549019605</v>
      </c>
      <c r="BE21" s="96">
        <f>RANK(BF21,$BF$6:$BF$30)</f>
        <v>2</v>
      </c>
      <c r="BF21" s="32">
        <f>AW21*1000+AV21*100+AZ22*10+BD21</f>
        <v>23867.843137254902</v>
      </c>
    </row>
    <row r="22" spans="1:58" ht="14.25" customHeight="1" x14ac:dyDescent="0.2">
      <c r="A22" s="5"/>
      <c r="B22" s="34" t="s">
        <v>29</v>
      </c>
      <c r="C22" s="45">
        <f>AD7</f>
        <v>6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6</v>
      </c>
      <c r="I22" s="45" t="s">
        <v>28</v>
      </c>
      <c r="J22" s="45">
        <f>AB10</f>
        <v>1</v>
      </c>
      <c r="K22" s="45" t="s">
        <v>30</v>
      </c>
      <c r="L22" s="48" t="s">
        <v>29</v>
      </c>
      <c r="M22" s="45">
        <f>AD13</f>
        <v>6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6</v>
      </c>
      <c r="S22" s="45" t="s">
        <v>28</v>
      </c>
      <c r="T22" s="45">
        <f>AB16</f>
        <v>1</v>
      </c>
      <c r="U22" s="45" t="s">
        <v>30</v>
      </c>
      <c r="V22" s="48" t="s">
        <v>29</v>
      </c>
      <c r="W22" s="45">
        <f>AD19</f>
        <v>6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5</v>
      </c>
      <c r="AJ22" s="24" t="s">
        <v>30</v>
      </c>
      <c r="AK22" s="23" t="s">
        <v>29</v>
      </c>
      <c r="AL22" s="59">
        <v>4</v>
      </c>
      <c r="AM22" s="59" t="s">
        <v>28</v>
      </c>
      <c r="AN22" s="59">
        <v>2</v>
      </c>
      <c r="AO22" s="24" t="s">
        <v>30</v>
      </c>
      <c r="AP22" s="23" t="s">
        <v>29</v>
      </c>
      <c r="AQ22" s="59">
        <v>4</v>
      </c>
      <c r="AR22" s="59" t="s">
        <v>28</v>
      </c>
      <c r="AS22" s="59">
        <v>2</v>
      </c>
      <c r="AT22" s="24" t="s">
        <v>30</v>
      </c>
      <c r="AU22" s="76"/>
      <c r="AV22" s="29"/>
      <c r="AW22" s="30"/>
      <c r="AX22" s="29"/>
      <c r="AY22" s="29"/>
      <c r="AZ22" s="79">
        <f>+AX21-AZ21</f>
        <v>16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172</v>
      </c>
      <c r="B24" s="23"/>
      <c r="C24" s="39">
        <f>AI6</f>
        <v>3</v>
      </c>
      <c r="D24" s="39" t="s">
        <v>28</v>
      </c>
      <c r="E24" s="39">
        <f>AG6</f>
        <v>0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3</v>
      </c>
      <c r="X24" s="39" t="s">
        <v>28</v>
      </c>
      <c r="Y24" s="39">
        <f>AG18</f>
        <v>0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2</v>
      </c>
      <c r="AM24" s="59" t="s">
        <v>28</v>
      </c>
      <c r="AN24" s="59">
        <v>1</v>
      </c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16</v>
      </c>
      <c r="AV24" s="29">
        <f>+C23+H23+M23+R23+W23+AB23+AG23+AL23+AQ23</f>
        <v>8</v>
      </c>
      <c r="AW24" s="30">
        <f>+AU24+AV24</f>
        <v>24</v>
      </c>
      <c r="AX24" s="29">
        <f>+C24+H24+M24+R24+W24+AB24+AG24+AL24+AQ24</f>
        <v>21</v>
      </c>
      <c r="AY24" s="29" t="s">
        <v>31</v>
      </c>
      <c r="AZ24" s="29">
        <f>+E24+J24+O24+T24+Y24+AD24+AI24+AN24+AS24</f>
        <v>3</v>
      </c>
      <c r="BA24" s="31">
        <f>+C25+H25+M25+R25+W25+AB25+AG25+AL25+AQ25</f>
        <v>44</v>
      </c>
      <c r="BB24" s="29" t="s">
        <v>31</v>
      </c>
      <c r="BC24" s="30">
        <f>+E25+J25+O25+T25+Y25+AD25+AI25+AN25+AS25</f>
        <v>9</v>
      </c>
      <c r="BD24" s="75">
        <f>IF(BC24=0,"10.000",BA24/(BA24+BC24)*10)</f>
        <v>8.3018867924528301</v>
      </c>
      <c r="BE24" s="96">
        <f>RANK(BF24,$BF$6:$BF$30)</f>
        <v>1</v>
      </c>
      <c r="BF24" s="32">
        <f>AW24*1000+AV24*100+AZ25*10+BD24</f>
        <v>24988.301886792451</v>
      </c>
    </row>
    <row r="25" spans="1:58" ht="14.25" customHeight="1" x14ac:dyDescent="0.2">
      <c r="A25" s="33" t="s">
        <v>173</v>
      </c>
      <c r="B25" s="34" t="s">
        <v>29</v>
      </c>
      <c r="C25" s="45">
        <f>AI7</f>
        <v>6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6</v>
      </c>
      <c r="I25" s="45" t="s">
        <v>28</v>
      </c>
      <c r="J25" s="45">
        <f>AG10</f>
        <v>1</v>
      </c>
      <c r="K25" s="45" t="s">
        <v>30</v>
      </c>
      <c r="L25" s="48" t="s">
        <v>29</v>
      </c>
      <c r="M25" s="45">
        <f>AI13</f>
        <v>4</v>
      </c>
      <c r="N25" s="45" t="s">
        <v>28</v>
      </c>
      <c r="O25" s="45">
        <f>AG13</f>
        <v>3</v>
      </c>
      <c r="P25" s="45" t="s">
        <v>30</v>
      </c>
      <c r="Q25" s="48" t="s">
        <v>29</v>
      </c>
      <c r="R25" s="45">
        <f>AI16</f>
        <v>6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6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5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5</v>
      </c>
      <c r="AM25" s="60" t="s">
        <v>28</v>
      </c>
      <c r="AN25" s="60">
        <v>2</v>
      </c>
      <c r="AO25" s="35" t="s">
        <v>30</v>
      </c>
      <c r="AP25" s="34" t="s">
        <v>29</v>
      </c>
      <c r="AQ25" s="60">
        <v>6</v>
      </c>
      <c r="AR25" s="60" t="s">
        <v>28</v>
      </c>
      <c r="AS25" s="60">
        <v>1</v>
      </c>
      <c r="AT25" s="35" t="s">
        <v>30</v>
      </c>
      <c r="AU25" s="76"/>
      <c r="AV25" s="77"/>
      <c r="AW25" s="78"/>
      <c r="AX25" s="77"/>
      <c r="AY25" s="77"/>
      <c r="AZ25" s="79">
        <f>+AX24-AZ24</f>
        <v>18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99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3</v>
      </c>
      <c r="S27" s="39" t="s">
        <v>28</v>
      </c>
      <c r="T27" s="39">
        <f>AL15</f>
        <v>0</v>
      </c>
      <c r="U27" s="39"/>
      <c r="V27" s="47"/>
      <c r="W27" s="39">
        <f>AN18</f>
        <v>1</v>
      </c>
      <c r="X27" s="39" t="s">
        <v>28</v>
      </c>
      <c r="Y27" s="39">
        <f>AL18</f>
        <v>2</v>
      </c>
      <c r="Z27" s="39"/>
      <c r="AA27" s="47"/>
      <c r="AB27" s="39">
        <f>AN21</f>
        <v>1</v>
      </c>
      <c r="AC27" s="39" t="s">
        <v>28</v>
      </c>
      <c r="AD27" s="39">
        <f>AL21</f>
        <v>2</v>
      </c>
      <c r="AE27" s="39"/>
      <c r="AF27" s="47"/>
      <c r="AG27" s="39">
        <f>AN24</f>
        <v>1</v>
      </c>
      <c r="AH27" s="39" t="s">
        <v>28</v>
      </c>
      <c r="AI27" s="39">
        <f>AL24</f>
        <v>2</v>
      </c>
      <c r="AJ27" s="24"/>
      <c r="AK27" s="23"/>
      <c r="AL27" s="24"/>
      <c r="AM27" s="24"/>
      <c r="AN27" s="24"/>
      <c r="AO27" s="24"/>
      <c r="AP27" s="23"/>
      <c r="AQ27" s="59">
        <v>1</v>
      </c>
      <c r="AR27" s="59" t="s">
        <v>28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4</v>
      </c>
      <c r="AW27" s="30">
        <f>+AU27+AV27</f>
        <v>20</v>
      </c>
      <c r="AX27" s="29">
        <f>+C27+H27+M27+R27+W27+AB27+AG27+AL27+AQ27</f>
        <v>13</v>
      </c>
      <c r="AY27" s="29" t="s">
        <v>31</v>
      </c>
      <c r="AZ27" s="29">
        <f>+E27+J27+O27+T27+Y27+AD27+AI27+AN27+AS27</f>
        <v>11</v>
      </c>
      <c r="BA27" s="31">
        <f>+C28+H28+M28+R28+W28+AB28+AG28+AL28+AQ28</f>
        <v>28</v>
      </c>
      <c r="BB27" s="29" t="s">
        <v>31</v>
      </c>
      <c r="BC27" s="30">
        <f>+E28+J28+O28+T28+Y28+AD28+AI28+AN28+AS28</f>
        <v>24</v>
      </c>
      <c r="BD27" s="75">
        <f>IF(BC27=0,"10.000",BA27/(BA27+BC27)*10)</f>
        <v>5.3846153846153841</v>
      </c>
      <c r="BE27" s="96">
        <f>RANK(BF27,$BF$6:$BF$30)</f>
        <v>4</v>
      </c>
      <c r="BF27" s="32">
        <f>AW27*1000+AV27*100+AZ28*10+BD27</f>
        <v>20425.384615384617</v>
      </c>
    </row>
    <row r="28" spans="1:58" ht="14.25" customHeight="1" x14ac:dyDescent="0.2">
      <c r="A28" s="33"/>
      <c r="B28" s="34" t="s">
        <v>29</v>
      </c>
      <c r="C28" s="45">
        <f>AN7</f>
        <v>4</v>
      </c>
      <c r="D28" s="45" t="s">
        <v>28</v>
      </c>
      <c r="E28" s="45">
        <f>AL7</f>
        <v>3</v>
      </c>
      <c r="F28" s="45" t="s">
        <v>30</v>
      </c>
      <c r="G28" s="48" t="s">
        <v>29</v>
      </c>
      <c r="H28" s="45">
        <f>AN10</f>
        <v>4</v>
      </c>
      <c r="I28" s="45" t="s">
        <v>28</v>
      </c>
      <c r="J28" s="45">
        <f>AL10</f>
        <v>2</v>
      </c>
      <c r="K28" s="45" t="s">
        <v>30</v>
      </c>
      <c r="L28" s="48" t="s">
        <v>29</v>
      </c>
      <c r="M28" s="45">
        <f>AN13</f>
        <v>5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f>AN16</f>
        <v>6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2</v>
      </c>
      <c r="X28" s="45" t="s">
        <v>28</v>
      </c>
      <c r="Y28" s="45">
        <f>AL19</f>
        <v>4</v>
      </c>
      <c r="Z28" s="45" t="s">
        <v>30</v>
      </c>
      <c r="AA28" s="48" t="s">
        <v>29</v>
      </c>
      <c r="AB28" s="45">
        <f>AN22</f>
        <v>2</v>
      </c>
      <c r="AC28" s="45" t="s">
        <v>28</v>
      </c>
      <c r="AD28" s="45">
        <f>AL22</f>
        <v>4</v>
      </c>
      <c r="AE28" s="45" t="s">
        <v>30</v>
      </c>
      <c r="AF28" s="48" t="s">
        <v>29</v>
      </c>
      <c r="AG28" s="45">
        <f>AN25</f>
        <v>2</v>
      </c>
      <c r="AH28" s="45" t="s">
        <v>28</v>
      </c>
      <c r="AI28" s="45">
        <f>AL25</f>
        <v>5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3</v>
      </c>
      <c r="AR28" s="60" t="s">
        <v>28</v>
      </c>
      <c r="AS28" s="60">
        <v>4</v>
      </c>
      <c r="AT28" s="35" t="s">
        <v>30</v>
      </c>
      <c r="AU28" s="76"/>
      <c r="AV28" s="77"/>
      <c r="AW28" s="78"/>
      <c r="AX28" s="77"/>
      <c r="AY28" s="77"/>
      <c r="AZ28" s="79">
        <f>+AX27-AZ27</f>
        <v>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0</v>
      </c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103</v>
      </c>
      <c r="B30" s="23"/>
      <c r="C30" s="39">
        <f>AS6</f>
        <v>3</v>
      </c>
      <c r="D30" s="39" t="s">
        <v>28</v>
      </c>
      <c r="E30" s="39">
        <f>AQ6</f>
        <v>0</v>
      </c>
      <c r="F30" s="39"/>
      <c r="G30" s="47"/>
      <c r="H30" s="39">
        <f>AS9</f>
        <v>3</v>
      </c>
      <c r="I30" s="39" t="s">
        <v>28</v>
      </c>
      <c r="J30" s="39">
        <f>AQ9</f>
        <v>0</v>
      </c>
      <c r="K30" s="39"/>
      <c r="L30" s="47"/>
      <c r="M30" s="39">
        <v>2</v>
      </c>
      <c r="N30" s="39" t="s">
        <v>28</v>
      </c>
      <c r="O30" s="39">
        <v>1</v>
      </c>
      <c r="P30" s="39"/>
      <c r="Q30" s="47"/>
      <c r="R30" s="39">
        <f>AS15</f>
        <v>2</v>
      </c>
      <c r="S30" s="39" t="s">
        <v>28</v>
      </c>
      <c r="T30" s="39">
        <f>AQ15</f>
        <v>1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1</v>
      </c>
      <c r="AC30" s="39" t="s">
        <v>28</v>
      </c>
      <c r="AD30" s="39">
        <f>AQ21</f>
        <v>2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2</v>
      </c>
      <c r="AM30" s="39" t="s">
        <v>28</v>
      </c>
      <c r="AN30" s="39">
        <f>AQ27</f>
        <v>1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6</v>
      </c>
      <c r="AW30" s="30">
        <f>+AU30+AV30</f>
        <v>22</v>
      </c>
      <c r="AX30" s="29">
        <f>+C30+H30+M30+R30+W30+AB30+AG30+AL30+AQ30</f>
        <v>15</v>
      </c>
      <c r="AY30" s="29" t="s">
        <v>31</v>
      </c>
      <c r="AZ30" s="29">
        <f>+E30+J30+O30+T30+Y30+AD30+AI30+AN30+AS30</f>
        <v>9</v>
      </c>
      <c r="BA30" s="31">
        <f>+C31+H31+M31+R31+W31+AB31+AG31+AL31+AQ31</f>
        <v>32</v>
      </c>
      <c r="BB30" s="29" t="s">
        <v>31</v>
      </c>
      <c r="BC30" s="30">
        <f>+E31+J31+O31+T31+Y31+AD31+AI31+AN31+AS31</f>
        <v>22</v>
      </c>
      <c r="BD30" s="75">
        <f>IF(BC30=0,"10.000",BA30/(BA30+BC30)*10)</f>
        <v>5.9259259259259256</v>
      </c>
      <c r="BE30" s="96">
        <f>RANK(BF30,$BF$6:$BF$30)</f>
        <v>3</v>
      </c>
      <c r="BF30" s="32">
        <f>AW30*1000+AV30*100+AZ31*10+BD30</f>
        <v>22665.925925925927</v>
      </c>
    </row>
    <row r="31" spans="1:58" ht="14.25" customHeight="1" thickBot="1" x14ac:dyDescent="0.2">
      <c r="A31" s="14"/>
      <c r="B31" s="50" t="s">
        <v>29</v>
      </c>
      <c r="C31" s="92">
        <f>AS7</f>
        <v>6</v>
      </c>
      <c r="D31" s="92" t="s">
        <v>28</v>
      </c>
      <c r="E31" s="92">
        <f>AQ7</f>
        <v>1</v>
      </c>
      <c r="F31" s="92" t="s">
        <v>30</v>
      </c>
      <c r="G31" s="110" t="s">
        <v>29</v>
      </c>
      <c r="H31" s="92">
        <f>AS10</f>
        <v>6</v>
      </c>
      <c r="I31" s="92" t="s">
        <v>28</v>
      </c>
      <c r="J31" s="92">
        <f>AQ10</f>
        <v>1</v>
      </c>
      <c r="K31" s="92" t="s">
        <v>30</v>
      </c>
      <c r="L31" s="110" t="s">
        <v>29</v>
      </c>
      <c r="M31" s="92">
        <v>4</v>
      </c>
      <c r="N31" s="92" t="s">
        <v>28</v>
      </c>
      <c r="O31" s="92">
        <v>3</v>
      </c>
      <c r="P31" s="92" t="s">
        <v>30</v>
      </c>
      <c r="Q31" s="110" t="s">
        <v>29</v>
      </c>
      <c r="R31" s="92">
        <f>AS16</f>
        <v>5</v>
      </c>
      <c r="S31" s="92" t="s">
        <v>28</v>
      </c>
      <c r="T31" s="92">
        <f>AQ16</f>
        <v>2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2</v>
      </c>
      <c r="Z31" s="92" t="s">
        <v>30</v>
      </c>
      <c r="AA31" s="110" t="s">
        <v>29</v>
      </c>
      <c r="AB31" s="92">
        <f>AS22</f>
        <v>2</v>
      </c>
      <c r="AC31" s="92" t="s">
        <v>28</v>
      </c>
      <c r="AD31" s="92">
        <f>AQ22</f>
        <v>4</v>
      </c>
      <c r="AE31" s="92" t="s">
        <v>30</v>
      </c>
      <c r="AF31" s="110" t="s">
        <v>29</v>
      </c>
      <c r="AG31" s="92">
        <f>AS25</f>
        <v>1</v>
      </c>
      <c r="AH31" s="92" t="s">
        <v>28</v>
      </c>
      <c r="AI31" s="92">
        <f>AQ25</f>
        <v>6</v>
      </c>
      <c r="AJ31" s="92" t="s">
        <v>30</v>
      </c>
      <c r="AK31" s="110" t="s">
        <v>29</v>
      </c>
      <c r="AL31" s="92">
        <f>AS28</f>
        <v>4</v>
      </c>
      <c r="AM31" s="92" t="s">
        <v>28</v>
      </c>
      <c r="AN31" s="92">
        <f>AQ28</f>
        <v>3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T8" sqref="T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0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154</v>
      </c>
      <c r="B6" s="23"/>
      <c r="C6" s="24"/>
      <c r="D6" s="24"/>
      <c r="E6" s="24"/>
      <c r="F6" s="24"/>
      <c r="G6" s="23"/>
      <c r="H6" s="59">
        <v>0</v>
      </c>
      <c r="I6" s="59" t="s">
        <v>28</v>
      </c>
      <c r="J6" s="59">
        <v>3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1</v>
      </c>
      <c r="S6" s="59" t="s">
        <v>28</v>
      </c>
      <c r="T6" s="59">
        <v>2</v>
      </c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74">
        <f>+B5+G5+L5+Q5+V5+AA5+AF5+AK5</f>
        <v>14</v>
      </c>
      <c r="AQ6" s="29">
        <f>+C5+H5+M5+R5+W5+AB5+AG5+AL5</f>
        <v>3</v>
      </c>
      <c r="AR6" s="30">
        <f>+AP6+AQ6</f>
        <v>17</v>
      </c>
      <c r="AS6" s="29">
        <f>+C6+H6+M6+R6+W6+AB6+AG6+AL6</f>
        <v>8</v>
      </c>
      <c r="AT6" s="29" t="s">
        <v>31</v>
      </c>
      <c r="AU6" s="29">
        <f>+E6+J6+O6+T6+Y6+AD6+AI6+AN6</f>
        <v>13</v>
      </c>
      <c r="AV6" s="31">
        <f>+C7+H7+M7+R7+W7+AB7+AG7+AL7</f>
        <v>17</v>
      </c>
      <c r="AW6" s="29" t="s">
        <v>31</v>
      </c>
      <c r="AX6" s="30">
        <f>+E7+J7+O7+T7+Y7+AD7+AI7+AN7</f>
        <v>27</v>
      </c>
      <c r="AY6" s="75">
        <f>IF(AX6=0,"10.000",AV6/(AV6+AX6)*10)</f>
        <v>3.8636363636363633</v>
      </c>
      <c r="AZ6" s="96">
        <f>RANK(BA6,$BA$6:$BA$28)</f>
        <v>5</v>
      </c>
      <c r="BA6" s="32">
        <f>AR6*1000+AQ6*100+AU7*10+AY6</f>
        <v>17253.863636363636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>
        <v>0</v>
      </c>
      <c r="I7" s="60" t="s">
        <v>28</v>
      </c>
      <c r="J7" s="60">
        <v>6</v>
      </c>
      <c r="K7" s="36" t="s">
        <v>30</v>
      </c>
      <c r="L7" s="34" t="s">
        <v>29</v>
      </c>
      <c r="M7" s="60">
        <v>3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2</v>
      </c>
      <c r="S7" s="60" t="s">
        <v>28</v>
      </c>
      <c r="T7" s="60">
        <v>5</v>
      </c>
      <c r="U7" s="36" t="s">
        <v>30</v>
      </c>
      <c r="V7" s="34" t="s">
        <v>29</v>
      </c>
      <c r="W7" s="60">
        <v>4</v>
      </c>
      <c r="X7" s="60" t="s">
        <v>28</v>
      </c>
      <c r="Y7" s="60">
        <v>2</v>
      </c>
      <c r="Z7" s="36" t="s">
        <v>30</v>
      </c>
      <c r="AA7" s="34" t="s">
        <v>29</v>
      </c>
      <c r="AB7" s="60">
        <v>4</v>
      </c>
      <c r="AC7" s="60" t="s">
        <v>28</v>
      </c>
      <c r="AD7" s="60">
        <v>2</v>
      </c>
      <c r="AE7" s="36" t="s">
        <v>30</v>
      </c>
      <c r="AF7" s="34" t="s">
        <v>29</v>
      </c>
      <c r="AG7" s="60">
        <v>4</v>
      </c>
      <c r="AH7" s="60" t="s">
        <v>28</v>
      </c>
      <c r="AI7" s="60">
        <v>2</v>
      </c>
      <c r="AJ7" s="36" t="s">
        <v>30</v>
      </c>
      <c r="AK7" s="34" t="s">
        <v>29</v>
      </c>
      <c r="AL7" s="60">
        <v>0</v>
      </c>
      <c r="AM7" s="60" t="s">
        <v>28</v>
      </c>
      <c r="AN7" s="60">
        <v>6</v>
      </c>
      <c r="AO7" s="36" t="s">
        <v>30</v>
      </c>
      <c r="AP7" s="76"/>
      <c r="AQ7" s="77"/>
      <c r="AR7" s="78"/>
      <c r="AS7" s="77"/>
      <c r="AT7" s="77"/>
      <c r="AU7" s="79">
        <f>+AS6-AU6</f>
        <v>-5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100</v>
      </c>
      <c r="B9" s="23"/>
      <c r="C9" s="39">
        <f>J6</f>
        <v>3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>
        <v>2</v>
      </c>
      <c r="S9" s="59" t="s">
        <v>28</v>
      </c>
      <c r="T9" s="59">
        <v>1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74">
        <f>+B8+G8+L8+Q8+V8+AA8+AF8+AK8</f>
        <v>14</v>
      </c>
      <c r="AQ9" s="29">
        <f>+C8+H8+M8+R8+W8+AB8+AG8+AL8</f>
        <v>5</v>
      </c>
      <c r="AR9" s="30">
        <f>+AP9+AQ9</f>
        <v>19</v>
      </c>
      <c r="AS9" s="122">
        <f>+C9+H9+M9+R9+W9+AB9+AG9+AL9</f>
        <v>13</v>
      </c>
      <c r="AT9" s="29" t="s">
        <v>31</v>
      </c>
      <c r="AU9" s="122">
        <f>+E9+J9+O9+T9+Y9+AD9+AI9+AN9</f>
        <v>8</v>
      </c>
      <c r="AV9" s="123">
        <f>+C10+H10+M10+R10+W10+AB10+AG10+AL10</f>
        <v>28</v>
      </c>
      <c r="AW9" s="29" t="s">
        <v>31</v>
      </c>
      <c r="AX9" s="124">
        <f>+E10+J10+O10+T10+Y10+AD10+AI10+AN10</f>
        <v>16</v>
      </c>
      <c r="AY9" s="75">
        <f>IF(AX9=0,"10.000",AV9/(AV9+AX9)*10)</f>
        <v>6.3636363636363633</v>
      </c>
      <c r="AZ9" s="96">
        <f>RANK(BA9,$BA$6:$BA$28)</f>
        <v>3</v>
      </c>
      <c r="BA9" s="32">
        <f>AR9*1000+AQ9*100+AU10*10+AY9</f>
        <v>19556.363636363636</v>
      </c>
    </row>
    <row r="10" spans="1:53" ht="14.25" customHeight="1" x14ac:dyDescent="0.2">
      <c r="A10" s="5"/>
      <c r="B10" s="34" t="s">
        <v>29</v>
      </c>
      <c r="C10" s="45">
        <f>J7</f>
        <v>6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3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4</v>
      </c>
      <c r="S10" s="59" t="s">
        <v>28</v>
      </c>
      <c r="T10" s="59">
        <v>2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>
        <v>4</v>
      </c>
      <c r="AC10" s="59" t="s">
        <v>28</v>
      </c>
      <c r="AD10" s="59">
        <v>2</v>
      </c>
      <c r="AE10" s="24" t="s">
        <v>30</v>
      </c>
      <c r="AF10" s="23" t="s">
        <v>29</v>
      </c>
      <c r="AG10" s="59">
        <v>4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3</v>
      </c>
      <c r="AM10" s="59" t="s">
        <v>28</v>
      </c>
      <c r="AN10" s="59">
        <v>4</v>
      </c>
      <c r="AO10" s="24" t="s">
        <v>30</v>
      </c>
      <c r="AP10" s="76"/>
      <c r="AQ10" s="29"/>
      <c r="AR10" s="30"/>
      <c r="AS10" s="29"/>
      <c r="AT10" s="29"/>
      <c r="AU10" s="79">
        <f>+AS9-AU9</f>
        <v>5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104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0</v>
      </c>
      <c r="AM12" s="59" t="s">
        <v>28</v>
      </c>
      <c r="AN12" s="59">
        <v>3</v>
      </c>
      <c r="AO12" s="24"/>
      <c r="AP12" s="74">
        <f>+B11+G11+L11+Q11+V11+AA11+AF11+AK11</f>
        <v>14</v>
      </c>
      <c r="AQ12" s="29">
        <f>+C11+H11+M11+R11+W11+AB11+AG11+AL11</f>
        <v>5</v>
      </c>
      <c r="AR12" s="30">
        <f>+AP12+AQ12</f>
        <v>19</v>
      </c>
      <c r="AS12" s="122">
        <f>+C12+H12+M12+R12+W12+AB12+AG12+AL12</f>
        <v>12</v>
      </c>
      <c r="AT12" s="29" t="s">
        <v>31</v>
      </c>
      <c r="AU12" s="122">
        <f>+E12+J12+O12+T12+Y12+AD12+AI12+AN12</f>
        <v>9</v>
      </c>
      <c r="AV12" s="123">
        <f>+C13+H13+M13+R13+W13+AB13+AG13+AL13</f>
        <v>27</v>
      </c>
      <c r="AW12" s="29" t="s">
        <v>31</v>
      </c>
      <c r="AX12" s="124">
        <f>+E13+J13+O13+T13+Y13+AD13+AI13+AN13</f>
        <v>20</v>
      </c>
      <c r="AY12" s="75">
        <f>IF(AX12=0,"10.000",AV12/(AV12+AX12)*10)</f>
        <v>5.7446808510638299</v>
      </c>
      <c r="AZ12" s="96">
        <f>RANK(BA12,$BA$6:$BA$28)</f>
        <v>4</v>
      </c>
      <c r="BA12" s="32">
        <f>AR12*1000+AQ12*100+AU13*10+AY12</f>
        <v>19535.744680851065</v>
      </c>
    </row>
    <row r="13" spans="1:53" ht="14.25" customHeight="1" x14ac:dyDescent="0.2">
      <c r="A13" s="33"/>
      <c r="B13" s="34" t="s">
        <v>29</v>
      </c>
      <c r="C13" s="45">
        <f>O7</f>
        <v>4</v>
      </c>
      <c r="D13" s="35" t="s">
        <v>28</v>
      </c>
      <c r="E13" s="45">
        <f>M7</f>
        <v>3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3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5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>
        <v>4</v>
      </c>
      <c r="AH13" s="60" t="s">
        <v>28</v>
      </c>
      <c r="AI13" s="60">
        <v>4</v>
      </c>
      <c r="AJ13" s="35" t="s">
        <v>30</v>
      </c>
      <c r="AK13" s="34" t="s">
        <v>29</v>
      </c>
      <c r="AL13" s="60">
        <v>0</v>
      </c>
      <c r="AM13" s="60" t="s">
        <v>28</v>
      </c>
      <c r="AN13" s="60">
        <v>6</v>
      </c>
      <c r="AO13" s="35" t="s">
        <v>30</v>
      </c>
      <c r="AP13" s="76"/>
      <c r="AQ13" s="77"/>
      <c r="AR13" s="78"/>
      <c r="AS13" s="77"/>
      <c r="AT13" s="77"/>
      <c r="AU13" s="79">
        <f>+AS12-AU12</f>
        <v>3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5" t="s">
        <v>106</v>
      </c>
      <c r="B15" s="23"/>
      <c r="C15" s="39">
        <f>T6</f>
        <v>2</v>
      </c>
      <c r="D15" s="39" t="s">
        <v>28</v>
      </c>
      <c r="E15" s="39">
        <f>R6</f>
        <v>1</v>
      </c>
      <c r="F15" s="24"/>
      <c r="G15" s="23"/>
      <c r="H15" s="39">
        <f>T9</f>
        <v>1</v>
      </c>
      <c r="I15" s="39" t="s">
        <v>28</v>
      </c>
      <c r="J15" s="39">
        <f>R9</f>
        <v>2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0</v>
      </c>
      <c r="AM15" s="59" t="s">
        <v>28</v>
      </c>
      <c r="AN15" s="59">
        <v>3</v>
      </c>
      <c r="AO15" s="24"/>
      <c r="AP15" s="74">
        <f>+B14+G14+L14+Q14+V14+AA14+AF14+AK14</f>
        <v>14</v>
      </c>
      <c r="AQ15" s="29">
        <f>+C14+H14+M14+R14+W14+AB14+AG14+AL14</f>
        <v>1</v>
      </c>
      <c r="AR15" s="30">
        <f>+AP15+AQ15</f>
        <v>15</v>
      </c>
      <c r="AS15" s="122">
        <f>+C15+H15+M15+R15+W15+AB15+AG15+AL15</f>
        <v>7</v>
      </c>
      <c r="AT15" s="29" t="s">
        <v>31</v>
      </c>
      <c r="AU15" s="122">
        <f>+E15+J15+O15+T15+Y15+AD15+AI15+AN15</f>
        <v>14</v>
      </c>
      <c r="AV15" s="123">
        <f>+C16+H16+M16+R16+W16+AB16+AG16+AL16</f>
        <v>17</v>
      </c>
      <c r="AW15" s="29" t="s">
        <v>31</v>
      </c>
      <c r="AX15" s="124">
        <f>+E16+J16+O16+T16+Y16+AD16+AI16+AN16</f>
        <v>30</v>
      </c>
      <c r="AY15" s="75">
        <f>IF(AX15=0,"10.000",AV15/(AV15+AX15)*10)</f>
        <v>3.6170212765957448</v>
      </c>
      <c r="AZ15" s="96">
        <f>RANK(BA15,$BA$6:$BA$28)</f>
        <v>6</v>
      </c>
      <c r="BA15" s="32">
        <f>AR15*1000+AQ15*100+AU16*10+AY15</f>
        <v>15033.617021276596</v>
      </c>
    </row>
    <row r="16" spans="1:53" ht="14.25" customHeight="1" x14ac:dyDescent="0.2">
      <c r="A16" s="5"/>
      <c r="B16" s="34" t="s">
        <v>29</v>
      </c>
      <c r="C16" s="45">
        <f>T7</f>
        <v>5</v>
      </c>
      <c r="D16" s="45" t="s">
        <v>28</v>
      </c>
      <c r="E16" s="45">
        <f>R7</f>
        <v>2</v>
      </c>
      <c r="F16" s="35" t="s">
        <v>30</v>
      </c>
      <c r="G16" s="34" t="s">
        <v>29</v>
      </c>
      <c r="H16" s="45">
        <f>T10</f>
        <v>2</v>
      </c>
      <c r="I16" s="45" t="s">
        <v>28</v>
      </c>
      <c r="J16" s="45">
        <f>R10</f>
        <v>4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5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3</v>
      </c>
      <c r="X16" s="59" t="s">
        <v>28</v>
      </c>
      <c r="Y16" s="59">
        <v>5</v>
      </c>
      <c r="Z16" s="24" t="s">
        <v>30</v>
      </c>
      <c r="AA16" s="23" t="s">
        <v>29</v>
      </c>
      <c r="AB16" s="59">
        <v>3</v>
      </c>
      <c r="AC16" s="59" t="s">
        <v>28</v>
      </c>
      <c r="AD16" s="59">
        <v>4</v>
      </c>
      <c r="AE16" s="24" t="s">
        <v>30</v>
      </c>
      <c r="AF16" s="23" t="s">
        <v>29</v>
      </c>
      <c r="AG16" s="59">
        <v>2</v>
      </c>
      <c r="AH16" s="59" t="s">
        <v>28</v>
      </c>
      <c r="AI16" s="59">
        <v>4</v>
      </c>
      <c r="AJ16" s="24" t="s">
        <v>30</v>
      </c>
      <c r="AK16" s="23" t="s">
        <v>29</v>
      </c>
      <c r="AL16" s="59">
        <v>0</v>
      </c>
      <c r="AM16" s="59" t="s">
        <v>28</v>
      </c>
      <c r="AN16" s="59">
        <v>6</v>
      </c>
      <c r="AO16" s="24" t="s">
        <v>30</v>
      </c>
      <c r="AP16" s="76"/>
      <c r="AQ16" s="29"/>
      <c r="AR16" s="30"/>
      <c r="AS16" s="29"/>
      <c r="AT16" s="29"/>
      <c r="AU16" s="79">
        <f>+AS15-AU15</f>
        <v>-7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21</v>
      </c>
      <c r="B17" s="52">
        <v>1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1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5" t="s">
        <v>101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>
        <v>1</v>
      </c>
      <c r="AM18" s="59" t="s">
        <v>28</v>
      </c>
      <c r="AN18" s="59">
        <v>2</v>
      </c>
      <c r="AO18" s="24"/>
      <c r="AP18" s="74">
        <f>+B17+G17+L17+Q17+V17+AA17+AF17+AK17</f>
        <v>12</v>
      </c>
      <c r="AQ18" s="29">
        <f>+C17+H17+M17+R17+W17+AB17+AG17+AL17</f>
        <v>1</v>
      </c>
      <c r="AR18" s="30">
        <f>+AP18+AQ18</f>
        <v>13</v>
      </c>
      <c r="AS18" s="122">
        <f>+C18+H18+M18+R18+W18+AB18+AG18+AL18</f>
        <v>7</v>
      </c>
      <c r="AT18" s="29" t="s">
        <v>31</v>
      </c>
      <c r="AU18" s="122">
        <f>+E18+J18+O18+T18+Y18+AD18+AI18+AN18</f>
        <v>14</v>
      </c>
      <c r="AV18" s="123">
        <f>+C19+H19+M19+R19+W19+AB19+AG19+AL19</f>
        <v>16</v>
      </c>
      <c r="AW18" s="29" t="s">
        <v>31</v>
      </c>
      <c r="AX18" s="124">
        <f>+E19+J19+O19+T19+Y19+AD19+AI19+AN19</f>
        <v>30</v>
      </c>
      <c r="AY18" s="75">
        <f>IF(AX18=0,"10.000",AV18/(AV18+AX18)*10)</f>
        <v>3.4782608695652173</v>
      </c>
      <c r="AZ18" s="96">
        <f>RANK(BA18,$BA$6:$BA$28)</f>
        <v>7</v>
      </c>
      <c r="BA18" s="32">
        <f>AR18*1000+AQ18*100+AU19*10+AY18</f>
        <v>13033.478260869566</v>
      </c>
    </row>
    <row r="19" spans="1:53" ht="14.25" customHeight="1" x14ac:dyDescent="0.2">
      <c r="A19" s="33"/>
      <c r="B19" s="34" t="s">
        <v>29</v>
      </c>
      <c r="C19" s="45">
        <f>Y7</f>
        <v>2</v>
      </c>
      <c r="D19" s="45" t="s">
        <v>28</v>
      </c>
      <c r="E19" s="45">
        <f>W7</f>
        <v>4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5</v>
      </c>
      <c r="S19" s="45" t="s">
        <v>28</v>
      </c>
      <c r="T19" s="45">
        <f>W16</f>
        <v>3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3</v>
      </c>
      <c r="AC19" s="60" t="s">
        <v>28</v>
      </c>
      <c r="AD19" s="60">
        <v>4</v>
      </c>
      <c r="AE19" s="35" t="s">
        <v>30</v>
      </c>
      <c r="AF19" s="34" t="s">
        <v>29</v>
      </c>
      <c r="AG19" s="60">
        <v>0</v>
      </c>
      <c r="AH19" s="60" t="s">
        <v>28</v>
      </c>
      <c r="AI19" s="60">
        <v>6</v>
      </c>
      <c r="AJ19" s="35" t="s">
        <v>30</v>
      </c>
      <c r="AK19" s="34" t="s">
        <v>29</v>
      </c>
      <c r="AL19" s="60">
        <v>2</v>
      </c>
      <c r="AM19" s="60" t="s">
        <v>28</v>
      </c>
      <c r="AN19" s="60">
        <v>5</v>
      </c>
      <c r="AO19" s="35" t="s">
        <v>30</v>
      </c>
      <c r="AP19" s="76"/>
      <c r="AQ19" s="77"/>
      <c r="AR19" s="78"/>
      <c r="AS19" s="77"/>
      <c r="AT19" s="77"/>
      <c r="AU19" s="79">
        <f>+AS18-AU18</f>
        <v>-7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0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0</v>
      </c>
      <c r="AL20" s="56">
        <v>0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105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1</v>
      </c>
      <c r="I21" s="39" t="s">
        <v>28</v>
      </c>
      <c r="J21" s="39">
        <f>AB9</f>
        <v>2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>
        <v>0</v>
      </c>
      <c r="AH21" s="59" t="s">
        <v>28</v>
      </c>
      <c r="AI21" s="59">
        <v>3</v>
      </c>
      <c r="AJ21" s="24"/>
      <c r="AK21" s="23"/>
      <c r="AL21" s="59">
        <v>0</v>
      </c>
      <c r="AM21" s="59" t="s">
        <v>28</v>
      </c>
      <c r="AN21" s="59">
        <v>3</v>
      </c>
      <c r="AO21" s="24"/>
      <c r="AP21" s="74">
        <f>+B20+G20+L20+Q20+V20+AA20+AF20+AK20</f>
        <v>10</v>
      </c>
      <c r="AQ21" s="29">
        <f>+C20+H20+M20+R20+W20+AB20+AG20+AL20</f>
        <v>2</v>
      </c>
      <c r="AR21" s="30">
        <f>+AP21+AQ21</f>
        <v>12</v>
      </c>
      <c r="AS21" s="122">
        <f>+C21+H21+M21+R21+W21+AB21+AG21+AL21</f>
        <v>6</v>
      </c>
      <c r="AT21" s="29" t="s">
        <v>31</v>
      </c>
      <c r="AU21" s="122">
        <f>+E21+J21+O21+T21+Y21+AD21+AI21+AN21</f>
        <v>15</v>
      </c>
      <c r="AV21" s="123">
        <f>+C22+H22+M22+R22+W22+AB22+AG22+AL22</f>
        <v>13</v>
      </c>
      <c r="AW21" s="29" t="s">
        <v>31</v>
      </c>
      <c r="AX21" s="124">
        <f>+E22+J22+O22+T22+Y22+AD22+AI22+AN22</f>
        <v>32</v>
      </c>
      <c r="AY21" s="75">
        <f>IF(AX21=0,"10.000",AV21/(AV21+AX21)*10)</f>
        <v>2.8888888888888884</v>
      </c>
      <c r="AZ21" s="96">
        <f>RANK(BA21,$BA$6:$BA$28)</f>
        <v>8</v>
      </c>
      <c r="BA21" s="32">
        <f>AR21*1000+AQ21*100+AU22*10+AY21</f>
        <v>12112.888888888889</v>
      </c>
    </row>
    <row r="22" spans="1:53" ht="14.25" customHeight="1" x14ac:dyDescent="0.2">
      <c r="A22" s="5"/>
      <c r="B22" s="34" t="s">
        <v>29</v>
      </c>
      <c r="C22" s="45">
        <f>AD7</f>
        <v>2</v>
      </c>
      <c r="D22" s="45" t="s">
        <v>28</v>
      </c>
      <c r="E22" s="45">
        <f>AB7</f>
        <v>4</v>
      </c>
      <c r="F22" s="45" t="s">
        <v>30</v>
      </c>
      <c r="G22" s="48" t="s">
        <v>29</v>
      </c>
      <c r="H22" s="45">
        <f>AD10</f>
        <v>2</v>
      </c>
      <c r="I22" s="45" t="s">
        <v>28</v>
      </c>
      <c r="J22" s="45">
        <f>AB10</f>
        <v>4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4</v>
      </c>
      <c r="S22" s="45" t="s">
        <v>28</v>
      </c>
      <c r="T22" s="45">
        <f>AB16</f>
        <v>3</v>
      </c>
      <c r="U22" s="45" t="s">
        <v>30</v>
      </c>
      <c r="V22" s="48" t="s">
        <v>29</v>
      </c>
      <c r="W22" s="45">
        <f>AD19</f>
        <v>4</v>
      </c>
      <c r="X22" s="45" t="s">
        <v>28</v>
      </c>
      <c r="Y22" s="45">
        <f>AB19</f>
        <v>3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1</v>
      </c>
      <c r="AH22" s="59" t="s">
        <v>28</v>
      </c>
      <c r="AI22" s="59">
        <v>6</v>
      </c>
      <c r="AJ22" s="24" t="s">
        <v>30</v>
      </c>
      <c r="AK22" s="23" t="s">
        <v>29</v>
      </c>
      <c r="AL22" s="59">
        <v>0</v>
      </c>
      <c r="AM22" s="59" t="s">
        <v>28</v>
      </c>
      <c r="AN22" s="59">
        <v>6</v>
      </c>
      <c r="AO22" s="24" t="s">
        <v>30</v>
      </c>
      <c r="AP22" s="76"/>
      <c r="AQ22" s="29"/>
      <c r="AR22" s="30"/>
      <c r="AS22" s="29"/>
      <c r="AT22" s="29"/>
      <c r="AU22" s="79">
        <f>+AS21-AU21</f>
        <v>-9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174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3</v>
      </c>
      <c r="X24" s="39" t="s">
        <v>28</v>
      </c>
      <c r="Y24" s="39">
        <f>AG18</f>
        <v>0</v>
      </c>
      <c r="Z24" s="39"/>
      <c r="AA24" s="47"/>
      <c r="AB24" s="39">
        <f>AI21</f>
        <v>3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>
        <v>3</v>
      </c>
      <c r="AM24" s="59" t="s">
        <v>28</v>
      </c>
      <c r="AN24" s="59">
        <v>0</v>
      </c>
      <c r="AO24" s="24"/>
      <c r="AP24" s="74">
        <f>+B23+G23+L23+Q23+V23+AA23+AF23+AK23</f>
        <v>14</v>
      </c>
      <c r="AQ24" s="29">
        <f>+C23+H23+M23+R23+W23+AB23+AG23+AL23</f>
        <v>5</v>
      </c>
      <c r="AR24" s="30">
        <f>+AP24+AQ24</f>
        <v>19</v>
      </c>
      <c r="AS24" s="122">
        <f>+C24+H24+M24+R24+W24+AB24+AG24+AL24</f>
        <v>15</v>
      </c>
      <c r="AT24" s="29" t="s">
        <v>31</v>
      </c>
      <c r="AU24" s="122">
        <f>+E24+J24+O24+T24+Y24+AD24+AI24+AN24</f>
        <v>6</v>
      </c>
      <c r="AV24" s="123">
        <f>+C25+H25+M25+R25+W25+AB25+AG25+AL25</f>
        <v>30</v>
      </c>
      <c r="AW24" s="29" t="s">
        <v>31</v>
      </c>
      <c r="AX24" s="124">
        <f>+E25+J25+O25+T25+Y25+AD25+AI25+AN25</f>
        <v>16</v>
      </c>
      <c r="AY24" s="75">
        <f>IF(AX24=0,"10.000",AV24/(AV24+AX24)*10)</f>
        <v>6.5217391304347831</v>
      </c>
      <c r="AZ24" s="96">
        <f>RANK(BA24,$BA$6:$BA$28)</f>
        <v>2</v>
      </c>
      <c r="BA24" s="32">
        <f>AR24*1000+AQ24*100+AU25*10+AY24</f>
        <v>19596.521739130436</v>
      </c>
    </row>
    <row r="25" spans="1:53" ht="14.25" customHeight="1" x14ac:dyDescent="0.2">
      <c r="A25" s="33"/>
      <c r="B25" s="34" t="s">
        <v>29</v>
      </c>
      <c r="C25" s="45">
        <f>AI7</f>
        <v>2</v>
      </c>
      <c r="D25" s="45" t="s">
        <v>28</v>
      </c>
      <c r="E25" s="45">
        <f>AG7</f>
        <v>4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4</v>
      </c>
      <c r="K25" s="45" t="s">
        <v>30</v>
      </c>
      <c r="L25" s="48" t="s">
        <v>29</v>
      </c>
      <c r="M25" s="45">
        <f>AI13</f>
        <v>4</v>
      </c>
      <c r="N25" s="45" t="s">
        <v>28</v>
      </c>
      <c r="O25" s="45">
        <f>AG13</f>
        <v>4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2</v>
      </c>
      <c r="U25" s="45" t="s">
        <v>30</v>
      </c>
      <c r="V25" s="48" t="s">
        <v>29</v>
      </c>
      <c r="W25" s="45">
        <f>AI19</f>
        <v>6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6</v>
      </c>
      <c r="AC25" s="45" t="s">
        <v>28</v>
      </c>
      <c r="AD25" s="45">
        <f>AG22</f>
        <v>1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6</v>
      </c>
      <c r="AM25" s="60" t="s">
        <v>28</v>
      </c>
      <c r="AN25" s="60">
        <v>1</v>
      </c>
      <c r="AO25" s="35" t="s">
        <v>30</v>
      </c>
      <c r="AP25" s="76"/>
      <c r="AQ25" s="77"/>
      <c r="AR25" s="78"/>
      <c r="AS25" s="77"/>
      <c r="AT25" s="77"/>
      <c r="AU25" s="79">
        <f>+AS24-AU24</f>
        <v>9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175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3</v>
      </c>
      <c r="N27" s="39" t="s">
        <v>28</v>
      </c>
      <c r="O27" s="39">
        <f>AL12</f>
        <v>0</v>
      </c>
      <c r="P27" s="39"/>
      <c r="Q27" s="47"/>
      <c r="R27" s="39">
        <f>AN15</f>
        <v>3</v>
      </c>
      <c r="S27" s="39" t="s">
        <v>28</v>
      </c>
      <c r="T27" s="39">
        <f>AL15</f>
        <v>0</v>
      </c>
      <c r="U27" s="39"/>
      <c r="V27" s="47"/>
      <c r="W27" s="39">
        <f>AN18</f>
        <v>2</v>
      </c>
      <c r="X27" s="39" t="s">
        <v>28</v>
      </c>
      <c r="Y27" s="39">
        <f>AL18</f>
        <v>1</v>
      </c>
      <c r="Z27" s="39"/>
      <c r="AA27" s="47"/>
      <c r="AB27" s="39">
        <v>3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3</v>
      </c>
      <c r="AJ27" s="24"/>
      <c r="AK27" s="23"/>
      <c r="AL27" s="24"/>
      <c r="AM27" s="24"/>
      <c r="AN27" s="24"/>
      <c r="AO27" s="24"/>
      <c r="AP27" s="120">
        <f>+B26+G26+L26+Q26+V26+AA26+AF26+AK26</f>
        <v>14</v>
      </c>
      <c r="AQ27" s="121">
        <f>+C26+H26+M26+R26+W26+AB26+AG26+AL26</f>
        <v>6</v>
      </c>
      <c r="AR27" s="30">
        <f>+AP27+AQ27</f>
        <v>20</v>
      </c>
      <c r="AS27" s="122">
        <f>+C27+H27+M27+R27+W27+AB27+AG27+AL27</f>
        <v>16</v>
      </c>
      <c r="AT27" s="29" t="s">
        <v>31</v>
      </c>
      <c r="AU27" s="122">
        <f>+E27+J27+O27+T27+Y27+AD27+AI27+AN27</f>
        <v>5</v>
      </c>
      <c r="AV27" s="123">
        <f>+C28+H28+M28+R28+W28+AB28+AG28+AL28</f>
        <v>34</v>
      </c>
      <c r="AW27" s="29" t="s">
        <v>31</v>
      </c>
      <c r="AX27" s="124">
        <f>+E28+J28+O28+T28+Y28+AD28+AI28+AN28</f>
        <v>11</v>
      </c>
      <c r="AY27" s="75">
        <f>IF(AX27=0,"10.000",AV27/(AV27+AX27)*10)</f>
        <v>7.5555555555555554</v>
      </c>
      <c r="AZ27" s="96">
        <f>RANK(BA27,$BA$6:$BA$28)</f>
        <v>1</v>
      </c>
      <c r="BA27" s="32">
        <f>AR27*1000+AQ27*100+AU28*10+AY27</f>
        <v>20717.555555555555</v>
      </c>
    </row>
    <row r="28" spans="1:53" ht="14.25" customHeight="1" thickBot="1" x14ac:dyDescent="0.25">
      <c r="A28" s="14"/>
      <c r="B28" s="50" t="s">
        <v>29</v>
      </c>
      <c r="C28" s="92">
        <f>AN7</f>
        <v>6</v>
      </c>
      <c r="D28" s="92" t="s">
        <v>28</v>
      </c>
      <c r="E28" s="92">
        <f>AL7</f>
        <v>0</v>
      </c>
      <c r="F28" s="92" t="s">
        <v>30</v>
      </c>
      <c r="G28" s="110" t="s">
        <v>29</v>
      </c>
      <c r="H28" s="92">
        <f>AN10</f>
        <v>4</v>
      </c>
      <c r="I28" s="92" t="s">
        <v>28</v>
      </c>
      <c r="J28" s="92">
        <f>AL10</f>
        <v>3</v>
      </c>
      <c r="K28" s="92" t="s">
        <v>30</v>
      </c>
      <c r="L28" s="110" t="s">
        <v>29</v>
      </c>
      <c r="M28" s="92">
        <f>AN13</f>
        <v>6</v>
      </c>
      <c r="N28" s="92" t="s">
        <v>28</v>
      </c>
      <c r="O28" s="92">
        <f>AL13</f>
        <v>0</v>
      </c>
      <c r="P28" s="92" t="s">
        <v>30</v>
      </c>
      <c r="Q28" s="110" t="s">
        <v>29</v>
      </c>
      <c r="R28" s="92">
        <f>AN16</f>
        <v>6</v>
      </c>
      <c r="S28" s="92" t="s">
        <v>28</v>
      </c>
      <c r="T28" s="92">
        <f>AL16</f>
        <v>0</v>
      </c>
      <c r="U28" s="92" t="s">
        <v>30</v>
      </c>
      <c r="V28" s="110" t="s">
        <v>29</v>
      </c>
      <c r="W28" s="92">
        <f>AN19</f>
        <v>5</v>
      </c>
      <c r="X28" s="92" t="s">
        <v>28</v>
      </c>
      <c r="Y28" s="92">
        <f>AL19</f>
        <v>2</v>
      </c>
      <c r="Z28" s="92" t="s">
        <v>30</v>
      </c>
      <c r="AA28" s="110" t="s">
        <v>29</v>
      </c>
      <c r="AB28" s="92">
        <v>6</v>
      </c>
      <c r="AC28" s="92" t="s">
        <v>28</v>
      </c>
      <c r="AD28" s="92">
        <f>AL22</f>
        <v>0</v>
      </c>
      <c r="AE28" s="92" t="s">
        <v>30</v>
      </c>
      <c r="AF28" s="110" t="s">
        <v>29</v>
      </c>
      <c r="AG28" s="92">
        <f>AN25</f>
        <v>1</v>
      </c>
      <c r="AH28" s="92" t="s">
        <v>28</v>
      </c>
      <c r="AI28" s="92">
        <f>AL25</f>
        <v>6</v>
      </c>
      <c r="AJ28" s="51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11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2022-12-08T05:19:42Z</cp:lastPrinted>
  <dcterms:created xsi:type="dcterms:W3CDTF">1998-03-30T00:42:14Z</dcterms:created>
  <dcterms:modified xsi:type="dcterms:W3CDTF">2024-01-09T13:51:56Z</dcterms:modified>
</cp:coreProperties>
</file>